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K:\Asuntotuotanto\Hankkeet\ASOY_hankkeet\AsOy Helsingin Atolli\14_Myynti_ja_vuokraus\3_RS-asiakirjat\"/>
    </mc:Choice>
  </mc:AlternateContent>
  <xr:revisionPtr revIDLastSave="0" documentId="14_{76E7D71C-567E-42A1-8E0C-8534738ABCD5}" xr6:coauthVersionLast="47" xr6:coauthVersionMax="47" xr10:uidLastSave="{00000000-0000-0000-0000-000000000000}"/>
  <bookViews>
    <workbookView xWindow="-120" yWindow="-120" windowWidth="38640" windowHeight="21240" tabRatio="821" xr2:uid="{00000000-000D-0000-FFFF-FFFF00000000}"/>
  </bookViews>
  <sheets>
    <sheet name="nettihinnasto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0" l="1"/>
  <c r="K6" i="10" s="1"/>
  <c r="L6" i="10" s="1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7" i="10"/>
  <c r="J68" i="10"/>
  <c r="I69" i="10"/>
  <c r="J69" i="10"/>
  <c r="K69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7" i="10"/>
  <c r="Q8" i="10"/>
  <c r="H69" i="10"/>
</calcChain>
</file>

<file path=xl/sharedStrings.xml><?xml version="1.0" encoding="utf-8"?>
<sst xmlns="http://schemas.openxmlformats.org/spreadsheetml/2006/main" count="228" uniqueCount="110">
  <si>
    <t>Velaton</t>
  </si>
  <si>
    <t>Rahoit.</t>
  </si>
  <si>
    <t>Vastike</t>
  </si>
  <si>
    <t>Asunnon</t>
  </si>
  <si>
    <t>Pinta-</t>
  </si>
  <si>
    <t xml:space="preserve">    hinta</t>
  </si>
  <si>
    <t>hinta</t>
  </si>
  <si>
    <t>vastike</t>
  </si>
  <si>
    <t xml:space="preserve">  n:o</t>
  </si>
  <si>
    <t>krs</t>
  </si>
  <si>
    <t xml:space="preserve"> ala</t>
  </si>
  <si>
    <t xml:space="preserve">     </t>
  </si>
  <si>
    <t xml:space="preserve">  </t>
  </si>
  <si>
    <t>€/m2</t>
  </si>
  <si>
    <t>€/m2/kk</t>
  </si>
  <si>
    <t>-</t>
  </si>
  <si>
    <t>Kauppa-</t>
  </si>
  <si>
    <t>kauppa-</t>
  </si>
  <si>
    <t>Tyyppi</t>
  </si>
  <si>
    <t>Hoito-</t>
  </si>
  <si>
    <t>yht.</t>
  </si>
  <si>
    <t>A10</t>
  </si>
  <si>
    <t>A11</t>
  </si>
  <si>
    <t>A12</t>
  </si>
  <si>
    <t>A13</t>
  </si>
  <si>
    <t>A14</t>
  </si>
  <si>
    <t>A15</t>
  </si>
  <si>
    <t>B27</t>
  </si>
  <si>
    <t>B29</t>
  </si>
  <si>
    <t>B30</t>
  </si>
  <si>
    <t>B28</t>
  </si>
  <si>
    <t>B31</t>
  </si>
  <si>
    <t>B32</t>
  </si>
  <si>
    <t>B33</t>
  </si>
  <si>
    <t>B34</t>
  </si>
  <si>
    <t>B35</t>
  </si>
  <si>
    <t>B36</t>
  </si>
  <si>
    <t>B37</t>
  </si>
  <si>
    <t>B38</t>
  </si>
  <si>
    <t>B26</t>
  </si>
  <si>
    <t>C43</t>
  </si>
  <si>
    <t>C44</t>
  </si>
  <si>
    <t>C45</t>
  </si>
  <si>
    <t>C46</t>
  </si>
  <si>
    <t>C47</t>
  </si>
  <si>
    <t>C48</t>
  </si>
  <si>
    <t>C53</t>
  </si>
  <si>
    <t>C58</t>
  </si>
  <si>
    <t>C54</t>
  </si>
  <si>
    <t>C49</t>
  </si>
  <si>
    <t>C50</t>
  </si>
  <si>
    <t>C55</t>
  </si>
  <si>
    <t>C56</t>
  </si>
  <si>
    <t>C51</t>
  </si>
  <si>
    <t>C52</t>
  </si>
  <si>
    <t>C57</t>
  </si>
  <si>
    <t>C41</t>
  </si>
  <si>
    <t>C42</t>
  </si>
  <si>
    <t>B39</t>
  </si>
  <si>
    <t xml:space="preserve">  Osakenumerot</t>
  </si>
  <si>
    <t>4H+KT+S</t>
  </si>
  <si>
    <t>1H+KT+ALK.</t>
  </si>
  <si>
    <t>3H+KT</t>
  </si>
  <si>
    <t>3H+KT+S</t>
  </si>
  <si>
    <t>2H+KT+S</t>
  </si>
  <si>
    <t>A16</t>
  </si>
  <si>
    <t>A17</t>
  </si>
  <si>
    <t>5H+KT+S</t>
  </si>
  <si>
    <t>A18</t>
  </si>
  <si>
    <t>A19</t>
  </si>
  <si>
    <t>A20</t>
  </si>
  <si>
    <t>A21</t>
  </si>
  <si>
    <t>A22</t>
  </si>
  <si>
    <t>A23</t>
  </si>
  <si>
    <t>A24</t>
  </si>
  <si>
    <t>A25</t>
  </si>
  <si>
    <t>1H+KT</t>
  </si>
  <si>
    <t>4H+K</t>
  </si>
  <si>
    <t>4–5</t>
  </si>
  <si>
    <t>B40</t>
  </si>
  <si>
    <t>2H+KT</t>
  </si>
  <si>
    <t>3H+K</t>
  </si>
  <si>
    <t>3–4</t>
  </si>
  <si>
    <t>D59</t>
  </si>
  <si>
    <t>1–2</t>
  </si>
  <si>
    <t>E60</t>
  </si>
  <si>
    <t>F61</t>
  </si>
  <si>
    <t>G62</t>
  </si>
  <si>
    <t>ASUNTO OY HELSINGIN</t>
  </si>
  <si>
    <t>ATOLLI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</si>
  <si>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</si>
  <si>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</si>
  <si>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</si>
  <si>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</si>
  <si>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</si>
  <si>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</si>
  <si>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</si>
  <si>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</si>
  <si>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</si>
  <si>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2H+KT+PIHA</t>
  </si>
  <si>
    <t>2H+KT+S+PIHA</t>
  </si>
  <si>
    <t>3H+KT+PIHA</t>
  </si>
  <si>
    <t>4H+K+S+PIHA</t>
  </si>
  <si>
    <t>RS HINNASTO</t>
  </si>
  <si>
    <t>(korko+lyh)</t>
  </si>
  <si>
    <t>vanha
yhtiölainan 
osuus</t>
  </si>
  <si>
    <t>yhtiölainan 
korotus</t>
  </si>
  <si>
    <t>alvin vaikutus</t>
  </si>
  <si>
    <t>eur/m2</t>
  </si>
  <si>
    <t>alv lisäys 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</si>
</sst>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mk&quot;_-;\-* #,##0\ &quot;mk&quot;_-;_-* &quot;-&quot;\ &quot;mk&quot;_-;_-@_-"/>
    <numFmt numFmtId="165" formatCode="_-* #,##0\ _m_k_-;\-* #,##0\ _m_k_-;_-* &quot;-&quot;\ _m_k_-;_-@_-"/>
    <numFmt numFmtId="166" formatCode="0_)"/>
    <numFmt numFmtId="167" formatCode="0.0"/>
    <numFmt numFmtId="168" formatCode="0.000_)"/>
  </numFmts>
  <fonts count="10" x14ac:knownFonts="1">
    <font>
      <sz val="10"/>
      <name val="Courier"/>
    </font>
    <font>
      <sz val="10"/>
      <name val="Arial"/>
      <family val="2"/>
    </font>
    <font>
      <b/>
      <sz val="8"/>
      <name val="Arial Black"/>
      <family val="2"/>
    </font>
    <font>
      <sz val="9"/>
      <name val="Arial Black"/>
      <family val="2"/>
    </font>
    <font>
      <b/>
      <sz val="10"/>
      <name val="Arial Black"/>
      <family val="2"/>
    </font>
    <font>
      <b/>
      <sz val="9"/>
      <name val="Arial Black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</font>
    <font>
      <b/>
      <sz val="6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6">
    <xf numFmtId="166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8" fillId="0" borderId="0"/>
  </cellStyleXfs>
  <cellXfs count="52">
    <xf numFmtId="166" fontId="0" fillId="0" borderId="0" xfId="0"/>
    <xf numFmtId="3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66" fontId="4" fillId="3" borderId="11" xfId="0" applyFont="1" applyFill="1" applyBorder="1"/>
    <xf numFmtId="166" fontId="4" fillId="3" borderId="5" xfId="0" applyFont="1" applyFill="1" applyBorder="1"/>
    <xf numFmtId="14" fontId="5" fillId="3" borderId="5" xfId="0" applyNumberFormat="1" applyFont="1" applyFill="1" applyBorder="1"/>
    <xf numFmtId="166" fontId="5" fillId="3" borderId="5" xfId="0" applyFont="1" applyFill="1" applyBorder="1"/>
    <xf numFmtId="166" fontId="5" fillId="3" borderId="6" xfId="0" applyFont="1" applyFill="1" applyBorder="1"/>
    <xf numFmtId="166" fontId="4" fillId="3" borderId="7" xfId="0" applyFont="1" applyFill="1" applyBorder="1"/>
    <xf numFmtId="166" fontId="4" fillId="3" borderId="0" xfId="0" applyFont="1" applyFill="1"/>
    <xf numFmtId="166" fontId="2" fillId="3" borderId="0" xfId="0" applyFont="1" applyFill="1"/>
    <xf numFmtId="2" fontId="2" fillId="3" borderId="0" xfId="0" applyNumberFormat="1" applyFont="1" applyFill="1"/>
    <xf numFmtId="166" fontId="2" fillId="3" borderId="8" xfId="0" applyFont="1" applyFill="1" applyBorder="1" applyAlignment="1">
      <alignment horizontal="center"/>
    </xf>
    <xf numFmtId="166" fontId="2" fillId="3" borderId="7" xfId="0" applyFont="1" applyFill="1" applyBorder="1"/>
    <xf numFmtId="166" fontId="2" fillId="3" borderId="0" xfId="0" applyFont="1" applyFill="1" applyAlignment="1">
      <alignment horizontal="center"/>
    </xf>
    <xf numFmtId="166" fontId="2" fillId="3" borderId="7" xfId="0" applyFont="1" applyFill="1" applyBorder="1" applyAlignment="1">
      <alignment horizontal="right"/>
    </xf>
    <xf numFmtId="166" fontId="2" fillId="3" borderId="0" xfId="0" applyFont="1" applyFill="1" applyAlignment="1">
      <alignment horizontal="left"/>
    </xf>
    <xf numFmtId="2" fontId="2" fillId="3" borderId="0" xfId="0" applyNumberFormat="1" applyFont="1" applyFill="1" applyAlignment="1">
      <alignment horizontal="left"/>
    </xf>
    <xf numFmtId="3" fontId="2" fillId="3" borderId="8" xfId="0" applyNumberFormat="1" applyFont="1" applyFill="1" applyBorder="1" applyAlignment="1">
      <alignment horizontal="center"/>
    </xf>
    <xf numFmtId="166" fontId="2" fillId="3" borderId="9" xfId="0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center"/>
    </xf>
    <xf numFmtId="166" fontId="6" fillId="0" borderId="12" xfId="0" applyFont="1" applyBorder="1" applyAlignment="1">
      <alignment horizontal="left" vertical="center" wrapText="1"/>
    </xf>
    <xf numFmtId="167" fontId="6" fillId="0" borderId="12" xfId="0" applyNumberFormat="1" applyFont="1" applyBorder="1" applyAlignment="1">
      <alignment horizontal="left" vertical="center" wrapText="1"/>
    </xf>
    <xf numFmtId="1" fontId="6" fillId="0" borderId="12" xfId="0" applyNumberFormat="1" applyFont="1" applyBorder="1" applyAlignment="1">
      <alignment horizontal="left" vertical="center" wrapText="1"/>
    </xf>
    <xf numFmtId="166" fontId="6" fillId="0" borderId="13" xfId="0" applyFont="1" applyBorder="1" applyAlignment="1">
      <alignment horizontal="left" vertical="center" wrapText="1"/>
    </xf>
    <xf numFmtId="167" fontId="6" fillId="0" borderId="13" xfId="0" applyNumberFormat="1" applyFont="1" applyBorder="1" applyAlignment="1">
      <alignment horizontal="left" vertical="center" wrapText="1"/>
    </xf>
    <xf numFmtId="1" fontId="6" fillId="0" borderId="13" xfId="0" applyNumberFormat="1" applyFont="1" applyBorder="1" applyAlignment="1">
      <alignment horizontal="left" vertical="center" wrapText="1"/>
    </xf>
    <xf numFmtId="166" fontId="6" fillId="0" borderId="14" xfId="0" applyFont="1" applyBorder="1" applyAlignment="1">
      <alignment horizontal="left" vertical="center" wrapText="1"/>
    </xf>
    <xf numFmtId="166" fontId="6" fillId="0" borderId="15" xfId="0" applyFont="1" applyBorder="1" applyAlignment="1">
      <alignment horizontal="left" vertical="center" wrapText="1"/>
    </xf>
    <xf numFmtId="167" fontId="6" fillId="0" borderId="15" xfId="0" applyNumberFormat="1" applyFont="1" applyBorder="1" applyAlignment="1">
      <alignment horizontal="left" vertical="center" wrapText="1"/>
    </xf>
    <xf numFmtId="1" fontId="6" fillId="0" borderId="15" xfId="0" applyNumberFormat="1" applyFont="1" applyBorder="1" applyAlignment="1">
      <alignment horizontal="left" vertical="center" wrapText="1"/>
    </xf>
    <xf numFmtId="166" fontId="2" fillId="3" borderId="7" xfId="0" applyFont="1" applyFill="1" applyBorder="1" applyAlignment="1">
      <alignment horizontal="center"/>
    </xf>
    <xf numFmtId="2" fontId="9" fillId="3" borderId="0" xfId="0" applyNumberFormat="1" applyFont="1" applyFill="1"/>
    <xf numFmtId="167" fontId="6" fillId="0" borderId="12" xfId="0" applyNumberFormat="1" applyFont="1" applyBorder="1" applyAlignment="1">
      <alignment vertical="center" wrapText="1"/>
    </xf>
    <xf numFmtId="167" fontId="5" fillId="0" borderId="2" xfId="0" applyNumberFormat="1" applyFont="1" applyBorder="1" applyAlignment="1"/>
    <xf numFmtId="167" fontId="5" fillId="0" borderId="3" xfId="0" applyNumberFormat="1" applyFont="1" applyBorder="1" applyAlignment="1"/>
    <xf numFmtId="167" fontId="5" fillId="2" borderId="3" xfId="0" applyNumberFormat="1" applyFont="1" applyFill="1" applyBorder="1" applyAlignment="1"/>
    <xf numFmtId="167" fontId="5" fillId="2" borderId="5" xfId="0" applyNumberFormat="1" applyFont="1" applyFill="1" applyBorder="1" applyAlignment="1"/>
    <xf numFmtId="167" fontId="5" fillId="2" borderId="2" xfId="0" applyNumberFormat="1" applyFont="1" applyFill="1" applyBorder="1" applyAlignment="1"/>
    <xf numFmtId="168" fontId="0" fillId="0" borderId="0" xfId="0" applyNumberFormat="1"/>
    <xf numFmtId="2" fontId="2" fillId="3" borderId="3" xfId="0" applyNumberFormat="1" applyFont="1" applyFill="1" applyBorder="1" applyAlignment="1">
      <alignment horizontal="center"/>
    </xf>
    <xf numFmtId="166" fontId="2" fillId="3" borderId="3" xfId="0" applyFont="1" applyFill="1" applyBorder="1" applyAlignment="1">
      <alignment horizontal="center"/>
    </xf>
    <xf numFmtId="167" fontId="2" fillId="3" borderId="3" xfId="0" applyNumberFormat="1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166" fontId="0" fillId="0" borderId="0" xfId="0" applyAlignment="1">
      <alignment horizontal="center"/>
    </xf>
    <xf numFmtId="166" fontId="2" fillId="3" borderId="0" xfId="0" applyFont="1" applyFill="1" applyAlignment="1">
      <alignment horizontal="center" wrapText="1"/>
    </xf>
    <xf numFmtId="166" fontId="2" fillId="3" borderId="0" xfId="0" applyFont="1" applyFill="1" applyAlignment="1">
      <alignment horizontal="center" vertical="center" wrapText="1"/>
    </xf>
    <xf numFmtId="166" fontId="2" fillId="3" borderId="0" xfId="0" applyFont="1" applyFill="1" applyAlignment="1">
      <alignment horizontal="center" vertical="center"/>
    </xf>
  </cellXfs>
  <cellStyles count="6">
    <cellStyle name="Normaali" xfId="0" builtinId="0"/>
    <cellStyle name="Normaali 2" xfId="1" xr:uid="{00000000-0005-0000-0000-000001000000}"/>
    <cellStyle name="Normaali 3" xfId="4" xr:uid="{00000000-0005-0000-0000-000002000000}"/>
    <cellStyle name="Normaali 4" xfId="5" xr:uid="{00000000-0005-0000-0000-000003000000}"/>
    <cellStyle name="Pyör. luku" xfId="2" xr:uid="{00000000-0005-0000-0000-000004000000}"/>
    <cellStyle name="Pyör. valuutta" xfId="3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3098-D936-4FB8-8FE5-143C152A88B4}">
  <sheetPr>
    <pageSetUpPr fitToPage="1"/>
  </sheetPr>
  <dimension ref="A1:Q69"/>
  <sheetViews>
    <sheetView tabSelected="1" topLeftCell="A21" zoomScale="80" zoomScaleNormal="80" workbookViewId="0">
      <selection activeCell="H69" sqref="H69"/>
    </sheetView>
  </sheetViews>
  <sheetFormatPr defaultRowHeight="12" x14ac:dyDescent="0.15"/>
  <cols>
    <col min="3" max="3" width="16" customWidth="1"/>
    <col min="6" max="6" width="2.125" customWidth="1"/>
    <col min="8" max="8" width="12" customWidth="1"/>
    <col min="9" max="9" width="11.5" customWidth="1"/>
    <col min="10" max="10" width="10.25" customWidth="1"/>
    <col min="11" max="11" width="12.125" customWidth="1"/>
    <col min="17" max="17" width="18.5" customWidth="1"/>
  </cols>
  <sheetData>
    <row r="1" spans="1:17" ht="15" x14ac:dyDescent="0.3">
      <c r="A1" s="6" t="s">
        <v>88</v>
      </c>
      <c r="B1" s="7"/>
      <c r="C1" s="7"/>
      <c r="D1" s="7"/>
      <c r="E1" s="7"/>
      <c r="F1" s="7"/>
      <c r="G1" s="7"/>
      <c r="H1" s="8">
        <v>45188</v>
      </c>
      <c r="I1" s="8"/>
      <c r="J1" s="9" t="s">
        <v>103</v>
      </c>
      <c r="K1" s="9"/>
      <c r="L1" s="9"/>
      <c r="M1" s="9" t="s">
        <v>109</v>
      </c>
      <c r="N1" s="9"/>
      <c r="O1" s="10"/>
    </row>
    <row r="2" spans="1:17" ht="15" x14ac:dyDescent="0.3">
      <c r="A2" s="11" t="s">
        <v>89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  <c r="M2" s="13"/>
      <c r="N2" s="35" t="s">
        <v>104</v>
      </c>
      <c r="O2" s="15"/>
    </row>
    <row r="3" spans="1:17" ht="38.25" customHeight="1" x14ac:dyDescent="0.25">
      <c r="A3" s="16"/>
      <c r="B3" s="13"/>
      <c r="C3" s="13"/>
      <c r="D3" s="13"/>
      <c r="E3" s="13"/>
      <c r="F3" s="13"/>
      <c r="G3" s="13"/>
      <c r="H3" s="13" t="s">
        <v>16</v>
      </c>
      <c r="I3" s="49" t="s">
        <v>105</v>
      </c>
      <c r="J3" s="50" t="s">
        <v>106</v>
      </c>
      <c r="K3" s="13" t="s">
        <v>0</v>
      </c>
      <c r="L3" s="17" t="s">
        <v>0</v>
      </c>
      <c r="M3" s="17" t="s">
        <v>19</v>
      </c>
      <c r="N3" s="14" t="s">
        <v>1</v>
      </c>
      <c r="O3" s="15" t="s">
        <v>2</v>
      </c>
    </row>
    <row r="4" spans="1:17" ht="13.5" x14ac:dyDescent="0.25">
      <c r="A4" s="18"/>
      <c r="B4" s="13" t="s">
        <v>3</v>
      </c>
      <c r="C4" s="13"/>
      <c r="D4" s="17" t="s">
        <v>4</v>
      </c>
      <c r="E4" s="13" t="s">
        <v>59</v>
      </c>
      <c r="F4" s="13"/>
      <c r="G4" s="13"/>
      <c r="H4" s="19" t="s">
        <v>5</v>
      </c>
      <c r="I4" s="49"/>
      <c r="J4" s="51"/>
      <c r="K4" s="19" t="s">
        <v>17</v>
      </c>
      <c r="L4" s="17" t="s">
        <v>6</v>
      </c>
      <c r="M4" s="17" t="s">
        <v>7</v>
      </c>
      <c r="N4" s="20" t="s">
        <v>7</v>
      </c>
      <c r="O4" s="21" t="s">
        <v>20</v>
      </c>
    </row>
    <row r="5" spans="1:17" ht="13.5" x14ac:dyDescent="0.25">
      <c r="A5" s="34" t="s">
        <v>8</v>
      </c>
      <c r="B5" s="17" t="s">
        <v>9</v>
      </c>
      <c r="C5" s="17" t="s">
        <v>18</v>
      </c>
      <c r="D5" s="17" t="s">
        <v>10</v>
      </c>
      <c r="E5" s="13" t="s">
        <v>11</v>
      </c>
      <c r="F5" s="13"/>
      <c r="G5" s="13"/>
      <c r="H5" s="13" t="s">
        <v>12</v>
      </c>
      <c r="I5" s="49"/>
      <c r="J5" s="51"/>
      <c r="K5" s="19" t="s">
        <v>6</v>
      </c>
      <c r="L5" s="17" t="s">
        <v>13</v>
      </c>
      <c r="M5" s="17" t="s">
        <v>14</v>
      </c>
      <c r="N5" s="17" t="s">
        <v>14</v>
      </c>
      <c r="O5" s="21" t="s">
        <v>14</v>
      </c>
    </row>
    <row r="6" spans="1:17" ht="14.25" thickBot="1" x14ac:dyDescent="0.3">
      <c r="A6" s="22"/>
      <c r="B6" s="44"/>
      <c r="C6" s="44"/>
      <c r="D6" s="45">
        <v>3981.5</v>
      </c>
      <c r="E6" s="44"/>
      <c r="F6" s="44"/>
      <c r="G6" s="44"/>
      <c r="H6" s="46">
        <v>13185698</v>
      </c>
      <c r="I6" s="46">
        <f>8790300</f>
        <v>8790300</v>
      </c>
      <c r="J6" s="46">
        <v>40469</v>
      </c>
      <c r="K6" s="46">
        <f>H6+J6+I6</f>
        <v>22016467</v>
      </c>
      <c r="L6" s="47">
        <f>K6/D6</f>
        <v>5529.6915735275652</v>
      </c>
      <c r="M6" s="43">
        <v>8.1</v>
      </c>
      <c r="N6" s="43">
        <v>15.6</v>
      </c>
      <c r="O6" s="23">
        <v>23.7</v>
      </c>
      <c r="Q6" t="s">
        <v>107</v>
      </c>
    </row>
    <row r="7" spans="1:17" ht="20.100000000000001" customHeight="1" thickBot="1" x14ac:dyDescent="0.35">
      <c r="A7" s="24" t="s">
        <v>90</v>
      </c>
      <c r="B7" s="24">
        <v>1</v>
      </c>
      <c r="C7" s="24" t="s">
        <v>60</v>
      </c>
      <c r="D7" s="25">
        <v>85.5</v>
      </c>
      <c r="E7" s="26">
        <v>1</v>
      </c>
      <c r="F7" s="36" t="s">
        <v>15</v>
      </c>
      <c r="G7" s="26">
        <v>172</v>
      </c>
      <c r="H7" s="1">
        <v>221034</v>
      </c>
      <c r="I7" s="1">
        <v>188766</v>
      </c>
      <c r="J7" s="1">
        <f>ROUND($Q$8*D7,0)</f>
        <v>869</v>
      </c>
      <c r="K7" s="1">
        <f>H7+I7+J7</f>
        <v>410669</v>
      </c>
      <c r="L7" s="1">
        <f>K7/D7</f>
        <v>4803.146198830409</v>
      </c>
      <c r="M7" s="2">
        <v>692.55</v>
      </c>
      <c r="N7" s="2">
        <v>1333.8</v>
      </c>
      <c r="O7" s="2">
        <v>2026.35</v>
      </c>
      <c r="Q7" s="48" t="s">
        <v>108</v>
      </c>
    </row>
    <row r="8" spans="1:17" ht="20.100000000000001" customHeight="1" thickBot="1" x14ac:dyDescent="0.35">
      <c r="A8" s="24" t="s">
        <v>91</v>
      </c>
      <c r="B8" s="24">
        <v>1</v>
      </c>
      <c r="C8" s="24" t="s">
        <v>61</v>
      </c>
      <c r="D8" s="25">
        <v>37.5</v>
      </c>
      <c r="E8" s="26">
        <v>173</v>
      </c>
      <c r="F8" s="37" t="s">
        <v>15</v>
      </c>
      <c r="G8" s="26">
        <v>247</v>
      </c>
      <c r="H8" s="1">
        <v>135608</v>
      </c>
      <c r="I8" s="1">
        <v>82792</v>
      </c>
      <c r="J8" s="1">
        <f t="shared" ref="J8:J67" si="0">ROUND($Q$8*D8,0)</f>
        <v>381</v>
      </c>
      <c r="K8" s="1">
        <f t="shared" ref="K8:K68" si="1">H8+I8+J8</f>
        <v>218781</v>
      </c>
      <c r="L8" s="1">
        <f t="shared" ref="L8:L68" si="2">K8/D8</f>
        <v>5834.16</v>
      </c>
      <c r="M8" s="2">
        <v>303.75</v>
      </c>
      <c r="N8" s="2">
        <v>585</v>
      </c>
      <c r="O8" s="2">
        <v>888.75</v>
      </c>
      <c r="Q8" s="42">
        <f>40469/D6</f>
        <v>10.16425970111767</v>
      </c>
    </row>
    <row r="9" spans="1:17" ht="20.100000000000001" customHeight="1" thickBot="1" x14ac:dyDescent="0.35">
      <c r="A9" s="24" t="s">
        <v>92</v>
      </c>
      <c r="B9" s="24">
        <v>1</v>
      </c>
      <c r="C9" s="24" t="s">
        <v>62</v>
      </c>
      <c r="D9" s="25">
        <v>58</v>
      </c>
      <c r="E9" s="26">
        <v>248</v>
      </c>
      <c r="F9" s="37" t="s">
        <v>15</v>
      </c>
      <c r="G9" s="26">
        <v>364</v>
      </c>
      <c r="H9" s="1">
        <v>176748</v>
      </c>
      <c r="I9" s="1">
        <v>128052</v>
      </c>
      <c r="J9" s="1">
        <f t="shared" si="0"/>
        <v>590</v>
      </c>
      <c r="K9" s="1">
        <f t="shared" si="1"/>
        <v>305390</v>
      </c>
      <c r="L9" s="1">
        <f t="shared" si="2"/>
        <v>5265.3448275862065</v>
      </c>
      <c r="M9" s="2">
        <v>469.8</v>
      </c>
      <c r="N9" s="2">
        <v>904.8</v>
      </c>
      <c r="O9" s="2">
        <v>1374.6</v>
      </c>
    </row>
    <row r="10" spans="1:17" ht="20.100000000000001" customHeight="1" thickBot="1" x14ac:dyDescent="0.35">
      <c r="A10" s="24" t="s">
        <v>93</v>
      </c>
      <c r="B10" s="24">
        <v>2</v>
      </c>
      <c r="C10" s="24" t="s">
        <v>63</v>
      </c>
      <c r="D10" s="25">
        <v>72.5</v>
      </c>
      <c r="E10" s="26">
        <v>365</v>
      </c>
      <c r="F10" s="37" t="s">
        <v>15</v>
      </c>
      <c r="G10" s="26">
        <v>510</v>
      </c>
      <c r="H10" s="1">
        <v>216536</v>
      </c>
      <c r="I10" s="1">
        <v>160064</v>
      </c>
      <c r="J10" s="1">
        <f t="shared" si="0"/>
        <v>737</v>
      </c>
      <c r="K10" s="1">
        <f t="shared" si="1"/>
        <v>377337</v>
      </c>
      <c r="L10" s="1">
        <f t="shared" si="2"/>
        <v>5204.6482758620687</v>
      </c>
      <c r="M10" s="2">
        <v>587.25</v>
      </c>
      <c r="N10" s="2">
        <v>1131</v>
      </c>
      <c r="O10" s="2">
        <v>1718.25</v>
      </c>
    </row>
    <row r="11" spans="1:17" ht="20.100000000000001" customHeight="1" thickBot="1" x14ac:dyDescent="0.35">
      <c r="A11" s="24" t="s">
        <v>94</v>
      </c>
      <c r="B11" s="24">
        <v>2</v>
      </c>
      <c r="C11" s="24" t="s">
        <v>64</v>
      </c>
      <c r="D11" s="25">
        <v>42.5</v>
      </c>
      <c r="E11" s="26">
        <v>511</v>
      </c>
      <c r="F11" s="37" t="s">
        <v>15</v>
      </c>
      <c r="G11" s="26">
        <v>595</v>
      </c>
      <c r="H11" s="1">
        <v>158469</v>
      </c>
      <c r="I11" s="1">
        <v>93831</v>
      </c>
      <c r="J11" s="1">
        <f t="shared" si="0"/>
        <v>432</v>
      </c>
      <c r="K11" s="1">
        <f t="shared" si="1"/>
        <v>252732</v>
      </c>
      <c r="L11" s="1">
        <f t="shared" si="2"/>
        <v>5946.6352941176474</v>
      </c>
      <c r="M11" s="2">
        <v>344.25</v>
      </c>
      <c r="N11" s="2">
        <v>663</v>
      </c>
      <c r="O11" s="2">
        <v>1007.25</v>
      </c>
    </row>
    <row r="12" spans="1:17" ht="20.100000000000001" customHeight="1" thickBot="1" x14ac:dyDescent="0.35">
      <c r="A12" s="24" t="s">
        <v>95</v>
      </c>
      <c r="B12" s="24">
        <v>2</v>
      </c>
      <c r="C12" s="24" t="s">
        <v>60</v>
      </c>
      <c r="D12" s="25">
        <v>85.5</v>
      </c>
      <c r="E12" s="26">
        <v>596</v>
      </c>
      <c r="F12" s="37" t="s">
        <v>15</v>
      </c>
      <c r="G12" s="26">
        <v>767</v>
      </c>
      <c r="H12" s="1">
        <v>236234</v>
      </c>
      <c r="I12" s="1">
        <v>188766</v>
      </c>
      <c r="J12" s="1">
        <f t="shared" si="0"/>
        <v>869</v>
      </c>
      <c r="K12" s="1">
        <f t="shared" si="1"/>
        <v>425869</v>
      </c>
      <c r="L12" s="1">
        <f t="shared" si="2"/>
        <v>4980.9239766081873</v>
      </c>
      <c r="M12" s="2">
        <v>692.55</v>
      </c>
      <c r="N12" s="2">
        <v>1333.8</v>
      </c>
      <c r="O12" s="2">
        <v>2026.35</v>
      </c>
    </row>
    <row r="13" spans="1:17" ht="20.100000000000001" customHeight="1" thickBot="1" x14ac:dyDescent="0.35">
      <c r="A13" s="24" t="s">
        <v>96</v>
      </c>
      <c r="B13" s="24">
        <v>2</v>
      </c>
      <c r="C13" s="24" t="s">
        <v>61</v>
      </c>
      <c r="D13" s="25">
        <v>37.5</v>
      </c>
      <c r="E13" s="26">
        <v>768</v>
      </c>
      <c r="F13" s="37" t="s">
        <v>15</v>
      </c>
      <c r="G13" s="26">
        <v>842</v>
      </c>
      <c r="H13" s="1">
        <v>142808</v>
      </c>
      <c r="I13" s="1">
        <v>82792</v>
      </c>
      <c r="J13" s="1">
        <f t="shared" si="0"/>
        <v>381</v>
      </c>
      <c r="K13" s="1">
        <f t="shared" si="1"/>
        <v>225981</v>
      </c>
      <c r="L13" s="1">
        <f t="shared" si="2"/>
        <v>6026.16</v>
      </c>
      <c r="M13" s="2">
        <v>303.75</v>
      </c>
      <c r="N13" s="2">
        <v>585</v>
      </c>
      <c r="O13" s="2">
        <v>888.75</v>
      </c>
    </row>
    <row r="14" spans="1:17" ht="20.100000000000001" customHeight="1" thickBot="1" x14ac:dyDescent="0.35">
      <c r="A14" s="24" t="s">
        <v>97</v>
      </c>
      <c r="B14" s="24">
        <v>2</v>
      </c>
      <c r="C14" s="24" t="s">
        <v>62</v>
      </c>
      <c r="D14" s="25">
        <v>58</v>
      </c>
      <c r="E14" s="26">
        <v>843</v>
      </c>
      <c r="F14" s="37" t="s">
        <v>15</v>
      </c>
      <c r="G14" s="26">
        <v>959</v>
      </c>
      <c r="H14" s="1">
        <v>188648</v>
      </c>
      <c r="I14" s="1">
        <v>128052</v>
      </c>
      <c r="J14" s="1">
        <f t="shared" si="0"/>
        <v>590</v>
      </c>
      <c r="K14" s="1">
        <f t="shared" si="1"/>
        <v>317290</v>
      </c>
      <c r="L14" s="1">
        <f t="shared" si="2"/>
        <v>5470.5172413793107</v>
      </c>
      <c r="M14" s="2">
        <v>469.8</v>
      </c>
      <c r="N14" s="2">
        <v>904.8</v>
      </c>
      <c r="O14" s="2">
        <v>1374.6</v>
      </c>
    </row>
    <row r="15" spans="1:17" ht="20.100000000000001" customHeight="1" thickBot="1" x14ac:dyDescent="0.35">
      <c r="A15" s="24" t="s">
        <v>98</v>
      </c>
      <c r="B15" s="24">
        <v>3</v>
      </c>
      <c r="C15" s="24" t="s">
        <v>63</v>
      </c>
      <c r="D15" s="25">
        <v>72.5</v>
      </c>
      <c r="E15" s="26">
        <v>960</v>
      </c>
      <c r="F15" s="37" t="s">
        <v>15</v>
      </c>
      <c r="G15" s="26">
        <v>1105</v>
      </c>
      <c r="H15" s="1">
        <v>232036</v>
      </c>
      <c r="I15" s="1">
        <v>160064</v>
      </c>
      <c r="J15" s="1">
        <f t="shared" si="0"/>
        <v>737</v>
      </c>
      <c r="K15" s="1">
        <f t="shared" si="1"/>
        <v>392837</v>
      </c>
      <c r="L15" s="1">
        <f t="shared" si="2"/>
        <v>5418.4413793103449</v>
      </c>
      <c r="M15" s="2">
        <v>587.25</v>
      </c>
      <c r="N15" s="2">
        <v>1131</v>
      </c>
      <c r="O15" s="2">
        <v>1718.25</v>
      </c>
    </row>
    <row r="16" spans="1:17" ht="20.100000000000001" customHeight="1" thickBot="1" x14ac:dyDescent="0.35">
      <c r="A16" s="24" t="s">
        <v>21</v>
      </c>
      <c r="B16" s="24">
        <v>3</v>
      </c>
      <c r="C16" s="24" t="s">
        <v>64</v>
      </c>
      <c r="D16" s="25">
        <v>42.5</v>
      </c>
      <c r="E16" s="26">
        <v>1106</v>
      </c>
      <c r="F16" s="37" t="s">
        <v>15</v>
      </c>
      <c r="G16" s="26">
        <v>1190</v>
      </c>
      <c r="H16" s="1">
        <v>168869</v>
      </c>
      <c r="I16" s="1">
        <v>93831</v>
      </c>
      <c r="J16" s="1">
        <f t="shared" si="0"/>
        <v>432</v>
      </c>
      <c r="K16" s="1">
        <f t="shared" si="1"/>
        <v>263132</v>
      </c>
      <c r="L16" s="1">
        <f t="shared" si="2"/>
        <v>6191.3411764705879</v>
      </c>
      <c r="M16" s="2">
        <v>344.25</v>
      </c>
      <c r="N16" s="2">
        <v>663</v>
      </c>
      <c r="O16" s="2">
        <v>1007.25</v>
      </c>
    </row>
    <row r="17" spans="1:15" ht="20.100000000000001" customHeight="1" thickBot="1" x14ac:dyDescent="0.35">
      <c r="A17" s="24" t="s">
        <v>22</v>
      </c>
      <c r="B17" s="24">
        <v>3</v>
      </c>
      <c r="C17" s="24" t="s">
        <v>60</v>
      </c>
      <c r="D17" s="25">
        <v>85.5</v>
      </c>
      <c r="E17" s="26">
        <v>1191</v>
      </c>
      <c r="F17" s="37" t="s">
        <v>15</v>
      </c>
      <c r="G17" s="26">
        <v>1362</v>
      </c>
      <c r="H17" s="1">
        <v>256734</v>
      </c>
      <c r="I17" s="1">
        <v>188766</v>
      </c>
      <c r="J17" s="1">
        <f t="shared" si="0"/>
        <v>869</v>
      </c>
      <c r="K17" s="1">
        <f t="shared" si="1"/>
        <v>446369</v>
      </c>
      <c r="L17" s="1">
        <f t="shared" si="2"/>
        <v>5220.6900584795321</v>
      </c>
      <c r="M17" s="2">
        <v>692.55</v>
      </c>
      <c r="N17" s="2">
        <v>1333.8</v>
      </c>
      <c r="O17" s="2">
        <v>2026.35</v>
      </c>
    </row>
    <row r="18" spans="1:15" ht="20.100000000000001" customHeight="1" thickBot="1" x14ac:dyDescent="0.35">
      <c r="A18" s="24" t="s">
        <v>23</v>
      </c>
      <c r="B18" s="24">
        <v>3</v>
      </c>
      <c r="C18" s="24" t="s">
        <v>61</v>
      </c>
      <c r="D18" s="25">
        <v>37.5</v>
      </c>
      <c r="E18" s="26">
        <v>1363</v>
      </c>
      <c r="F18" s="37" t="s">
        <v>15</v>
      </c>
      <c r="G18" s="26">
        <v>1437</v>
      </c>
      <c r="H18" s="1">
        <v>152308</v>
      </c>
      <c r="I18" s="1">
        <v>82792</v>
      </c>
      <c r="J18" s="1">
        <f t="shared" si="0"/>
        <v>381</v>
      </c>
      <c r="K18" s="1">
        <f t="shared" si="1"/>
        <v>235481</v>
      </c>
      <c r="L18" s="1">
        <f t="shared" si="2"/>
        <v>6279.4933333333329</v>
      </c>
      <c r="M18" s="2">
        <v>303.75</v>
      </c>
      <c r="N18" s="2">
        <v>585</v>
      </c>
      <c r="O18" s="2">
        <v>888.75</v>
      </c>
    </row>
    <row r="19" spans="1:15" ht="20.100000000000001" customHeight="1" thickBot="1" x14ac:dyDescent="0.35">
      <c r="A19" s="24" t="s">
        <v>24</v>
      </c>
      <c r="B19" s="24">
        <v>3</v>
      </c>
      <c r="C19" s="24" t="s">
        <v>62</v>
      </c>
      <c r="D19" s="25">
        <v>58</v>
      </c>
      <c r="E19" s="26">
        <v>1438</v>
      </c>
      <c r="F19" s="37" t="s">
        <v>15</v>
      </c>
      <c r="G19" s="26">
        <v>1554</v>
      </c>
      <c r="H19" s="1">
        <v>201848</v>
      </c>
      <c r="I19" s="1">
        <v>128052</v>
      </c>
      <c r="J19" s="1">
        <f t="shared" si="0"/>
        <v>590</v>
      </c>
      <c r="K19" s="1">
        <f t="shared" si="1"/>
        <v>330490</v>
      </c>
      <c r="L19" s="1">
        <f t="shared" si="2"/>
        <v>5698.1034482758623</v>
      </c>
      <c r="M19" s="2">
        <v>469.8</v>
      </c>
      <c r="N19" s="2">
        <v>904.8</v>
      </c>
      <c r="O19" s="2">
        <v>1374.6</v>
      </c>
    </row>
    <row r="20" spans="1:15" ht="20.100000000000001" customHeight="1" thickBot="1" x14ac:dyDescent="0.35">
      <c r="A20" s="24" t="s">
        <v>25</v>
      </c>
      <c r="B20" s="24">
        <v>4</v>
      </c>
      <c r="C20" s="24" t="s">
        <v>63</v>
      </c>
      <c r="D20" s="25">
        <v>72.5</v>
      </c>
      <c r="E20" s="26">
        <v>1555</v>
      </c>
      <c r="F20" s="37" t="s">
        <v>15</v>
      </c>
      <c r="G20" s="26">
        <v>1700</v>
      </c>
      <c r="H20" s="1">
        <v>248736</v>
      </c>
      <c r="I20" s="1">
        <v>160064</v>
      </c>
      <c r="J20" s="1">
        <f t="shared" si="0"/>
        <v>737</v>
      </c>
      <c r="K20" s="1">
        <f t="shared" si="1"/>
        <v>409537</v>
      </c>
      <c r="L20" s="1">
        <f t="shared" si="2"/>
        <v>5648.7862068965514</v>
      </c>
      <c r="M20" s="2">
        <v>587.25</v>
      </c>
      <c r="N20" s="2">
        <v>1131</v>
      </c>
      <c r="O20" s="2">
        <v>1718.25</v>
      </c>
    </row>
    <row r="21" spans="1:15" ht="20.100000000000001" customHeight="1" thickBot="1" x14ac:dyDescent="0.35">
      <c r="A21" s="24" t="s">
        <v>26</v>
      </c>
      <c r="B21" s="24">
        <v>4</v>
      </c>
      <c r="C21" s="24" t="s">
        <v>64</v>
      </c>
      <c r="D21" s="25">
        <v>42.5</v>
      </c>
      <c r="E21" s="26">
        <v>1701</v>
      </c>
      <c r="F21" s="37" t="s">
        <v>15</v>
      </c>
      <c r="G21" s="26">
        <v>1785</v>
      </c>
      <c r="H21" s="1">
        <v>181669</v>
      </c>
      <c r="I21" s="1">
        <v>93831</v>
      </c>
      <c r="J21" s="1">
        <f t="shared" si="0"/>
        <v>432</v>
      </c>
      <c r="K21" s="1">
        <f t="shared" si="1"/>
        <v>275932</v>
      </c>
      <c r="L21" s="1">
        <f t="shared" si="2"/>
        <v>6492.517647058824</v>
      </c>
      <c r="M21" s="2">
        <v>344.25</v>
      </c>
      <c r="N21" s="2">
        <v>663</v>
      </c>
      <c r="O21" s="2">
        <v>1007.25</v>
      </c>
    </row>
    <row r="22" spans="1:15" ht="20.100000000000001" customHeight="1" thickBot="1" x14ac:dyDescent="0.35">
      <c r="A22" s="24" t="s">
        <v>65</v>
      </c>
      <c r="B22" s="24">
        <v>4</v>
      </c>
      <c r="C22" s="24" t="s">
        <v>60</v>
      </c>
      <c r="D22" s="25">
        <v>85.5</v>
      </c>
      <c r="E22" s="26">
        <v>1786</v>
      </c>
      <c r="F22" s="38" t="s">
        <v>15</v>
      </c>
      <c r="G22" s="26">
        <v>1957</v>
      </c>
      <c r="H22" s="1">
        <v>272934</v>
      </c>
      <c r="I22" s="1">
        <v>188766</v>
      </c>
      <c r="J22" s="1">
        <f t="shared" si="0"/>
        <v>869</v>
      </c>
      <c r="K22" s="1">
        <f t="shared" si="1"/>
        <v>462569</v>
      </c>
      <c r="L22" s="1">
        <f t="shared" si="2"/>
        <v>5410.1637426900588</v>
      </c>
      <c r="M22" s="3">
        <v>692.55</v>
      </c>
      <c r="N22" s="3">
        <v>1333.8</v>
      </c>
      <c r="O22" s="2">
        <v>2026.35</v>
      </c>
    </row>
    <row r="23" spans="1:15" ht="20.100000000000001" customHeight="1" thickBot="1" x14ac:dyDescent="0.35">
      <c r="A23" s="24" t="s">
        <v>66</v>
      </c>
      <c r="B23" s="24">
        <v>4</v>
      </c>
      <c r="C23" s="24" t="s">
        <v>67</v>
      </c>
      <c r="D23" s="25">
        <v>96</v>
      </c>
      <c r="E23" s="26">
        <v>1958</v>
      </c>
      <c r="F23" s="38" t="s">
        <v>15</v>
      </c>
      <c r="G23" s="26">
        <v>2150</v>
      </c>
      <c r="H23" s="1">
        <v>300453</v>
      </c>
      <c r="I23" s="1">
        <v>211947</v>
      </c>
      <c r="J23" s="1">
        <f t="shared" si="0"/>
        <v>976</v>
      </c>
      <c r="K23" s="1">
        <f t="shared" si="1"/>
        <v>513376</v>
      </c>
      <c r="L23" s="1">
        <f t="shared" si="2"/>
        <v>5347.666666666667</v>
      </c>
      <c r="M23" s="3">
        <v>777.6</v>
      </c>
      <c r="N23" s="3">
        <v>1497.6</v>
      </c>
      <c r="O23" s="2">
        <v>2275.1999999999998</v>
      </c>
    </row>
    <row r="24" spans="1:15" ht="20.100000000000001" customHeight="1" thickBot="1" x14ac:dyDescent="0.35">
      <c r="A24" s="24" t="s">
        <v>68</v>
      </c>
      <c r="B24" s="24">
        <v>5</v>
      </c>
      <c r="C24" s="24" t="s">
        <v>63</v>
      </c>
      <c r="D24" s="25">
        <v>72.5</v>
      </c>
      <c r="E24" s="26">
        <v>2151</v>
      </c>
      <c r="F24" s="38" t="s">
        <v>15</v>
      </c>
      <c r="G24" s="26">
        <v>2296</v>
      </c>
      <c r="H24" s="1">
        <v>260336</v>
      </c>
      <c r="I24" s="1">
        <v>160064</v>
      </c>
      <c r="J24" s="1">
        <f t="shared" si="0"/>
        <v>737</v>
      </c>
      <c r="K24" s="1">
        <f t="shared" si="1"/>
        <v>421137</v>
      </c>
      <c r="L24" s="1">
        <f t="shared" si="2"/>
        <v>5808.7862068965514</v>
      </c>
      <c r="M24" s="3">
        <v>587.25</v>
      </c>
      <c r="N24" s="3">
        <v>1131</v>
      </c>
      <c r="O24" s="2">
        <v>1718.25</v>
      </c>
    </row>
    <row r="25" spans="1:15" ht="20.100000000000001" customHeight="1" thickBot="1" x14ac:dyDescent="0.35">
      <c r="A25" s="24" t="s">
        <v>69</v>
      </c>
      <c r="B25" s="24">
        <v>5</v>
      </c>
      <c r="C25" s="24" t="s">
        <v>64</v>
      </c>
      <c r="D25" s="25">
        <v>42.5</v>
      </c>
      <c r="E25" s="26">
        <v>2297</v>
      </c>
      <c r="F25" s="38" t="s">
        <v>15</v>
      </c>
      <c r="G25" s="26">
        <v>2381</v>
      </c>
      <c r="H25" s="1">
        <v>189469</v>
      </c>
      <c r="I25" s="1">
        <v>93831</v>
      </c>
      <c r="J25" s="1">
        <f t="shared" si="0"/>
        <v>432</v>
      </c>
      <c r="K25" s="1">
        <f t="shared" si="1"/>
        <v>283732</v>
      </c>
      <c r="L25" s="1">
        <f t="shared" si="2"/>
        <v>6676.0470588235294</v>
      </c>
      <c r="M25" s="3">
        <v>344.25</v>
      </c>
      <c r="N25" s="3">
        <v>663</v>
      </c>
      <c r="O25" s="2">
        <v>1007.25</v>
      </c>
    </row>
    <row r="26" spans="1:15" ht="20.100000000000001" customHeight="1" thickBot="1" x14ac:dyDescent="0.35">
      <c r="A26" s="24" t="s">
        <v>70</v>
      </c>
      <c r="B26" s="24">
        <v>5</v>
      </c>
      <c r="C26" s="24" t="s">
        <v>60</v>
      </c>
      <c r="D26" s="25">
        <v>85.5</v>
      </c>
      <c r="E26" s="26">
        <v>2382</v>
      </c>
      <c r="F26" s="38" t="s">
        <v>15</v>
      </c>
      <c r="G26" s="26">
        <v>2553</v>
      </c>
      <c r="H26" s="1">
        <v>286134</v>
      </c>
      <c r="I26" s="1">
        <v>188766</v>
      </c>
      <c r="J26" s="1">
        <f t="shared" si="0"/>
        <v>869</v>
      </c>
      <c r="K26" s="1">
        <f t="shared" si="1"/>
        <v>475769</v>
      </c>
      <c r="L26" s="1">
        <f t="shared" si="2"/>
        <v>5564.5497076023394</v>
      </c>
      <c r="M26" s="3">
        <v>692.55</v>
      </c>
      <c r="N26" s="3">
        <v>1333.8</v>
      </c>
      <c r="O26" s="2">
        <v>2026.35</v>
      </c>
    </row>
    <row r="27" spans="1:15" ht="20.100000000000001" customHeight="1" thickBot="1" x14ac:dyDescent="0.35">
      <c r="A27" s="24" t="s">
        <v>71</v>
      </c>
      <c r="B27" s="24">
        <v>5</v>
      </c>
      <c r="C27" s="24" t="s">
        <v>67</v>
      </c>
      <c r="D27" s="25">
        <v>96</v>
      </c>
      <c r="E27" s="26">
        <v>2554</v>
      </c>
      <c r="F27" s="38" t="s">
        <v>15</v>
      </c>
      <c r="G27" s="26">
        <v>2746</v>
      </c>
      <c r="H27" s="1">
        <v>315053</v>
      </c>
      <c r="I27" s="1">
        <v>211947</v>
      </c>
      <c r="J27" s="1">
        <f t="shared" si="0"/>
        <v>976</v>
      </c>
      <c r="K27" s="1">
        <f t="shared" si="1"/>
        <v>527976</v>
      </c>
      <c r="L27" s="1">
        <f t="shared" si="2"/>
        <v>5499.75</v>
      </c>
      <c r="M27" s="3">
        <v>777.6</v>
      </c>
      <c r="N27" s="3">
        <v>1497.6</v>
      </c>
      <c r="O27" s="2">
        <v>2275.1999999999998</v>
      </c>
    </row>
    <row r="28" spans="1:15" ht="20.100000000000001" customHeight="1" thickBot="1" x14ac:dyDescent="0.35">
      <c r="A28" s="24" t="s">
        <v>72</v>
      </c>
      <c r="B28" s="24">
        <v>6</v>
      </c>
      <c r="C28" s="24" t="s">
        <v>63</v>
      </c>
      <c r="D28" s="25">
        <v>72.5</v>
      </c>
      <c r="E28" s="26">
        <v>2747</v>
      </c>
      <c r="F28" s="38" t="s">
        <v>15</v>
      </c>
      <c r="G28" s="26">
        <v>2892</v>
      </c>
      <c r="H28" s="1">
        <v>274036</v>
      </c>
      <c r="I28" s="1">
        <v>160064</v>
      </c>
      <c r="J28" s="1">
        <f t="shared" si="0"/>
        <v>737</v>
      </c>
      <c r="K28" s="1">
        <f t="shared" si="1"/>
        <v>434837</v>
      </c>
      <c r="L28" s="1">
        <f t="shared" si="2"/>
        <v>5997.751724137931</v>
      </c>
      <c r="M28" s="3">
        <v>587.25</v>
      </c>
      <c r="N28" s="3">
        <v>1131</v>
      </c>
      <c r="O28" s="2">
        <v>1718.25</v>
      </c>
    </row>
    <row r="29" spans="1:15" ht="20.100000000000001" customHeight="1" thickBot="1" x14ac:dyDescent="0.35">
      <c r="A29" s="24" t="s">
        <v>73</v>
      </c>
      <c r="B29" s="24">
        <v>6</v>
      </c>
      <c r="C29" s="24" t="s">
        <v>64</v>
      </c>
      <c r="D29" s="25">
        <v>42.5</v>
      </c>
      <c r="E29" s="26">
        <v>2893</v>
      </c>
      <c r="F29" s="38" t="s">
        <v>15</v>
      </c>
      <c r="G29" s="26">
        <v>2977</v>
      </c>
      <c r="H29" s="1">
        <v>199269</v>
      </c>
      <c r="I29" s="1">
        <v>93831</v>
      </c>
      <c r="J29" s="1">
        <f t="shared" si="0"/>
        <v>432</v>
      </c>
      <c r="K29" s="1">
        <f t="shared" si="1"/>
        <v>293532</v>
      </c>
      <c r="L29" s="1">
        <f t="shared" si="2"/>
        <v>6906.6352941176474</v>
      </c>
      <c r="M29" s="3">
        <v>344.25</v>
      </c>
      <c r="N29" s="3">
        <v>663</v>
      </c>
      <c r="O29" s="2">
        <v>1007.25</v>
      </c>
    </row>
    <row r="30" spans="1:15" ht="20.100000000000001" customHeight="1" thickBot="1" x14ac:dyDescent="0.35">
      <c r="A30" s="24" t="s">
        <v>74</v>
      </c>
      <c r="B30" s="24">
        <v>6</v>
      </c>
      <c r="C30" s="24" t="s">
        <v>60</v>
      </c>
      <c r="D30" s="25">
        <v>85.5</v>
      </c>
      <c r="E30" s="26">
        <v>2978</v>
      </c>
      <c r="F30" s="38" t="s">
        <v>15</v>
      </c>
      <c r="G30" s="26">
        <v>3149</v>
      </c>
      <c r="H30" s="1">
        <v>301334</v>
      </c>
      <c r="I30" s="1">
        <v>188766</v>
      </c>
      <c r="J30" s="1">
        <f t="shared" si="0"/>
        <v>869</v>
      </c>
      <c r="K30" s="1">
        <f t="shared" si="1"/>
        <v>490969</v>
      </c>
      <c r="L30" s="1">
        <f t="shared" si="2"/>
        <v>5742.3274853801167</v>
      </c>
      <c r="M30" s="3">
        <v>692.55</v>
      </c>
      <c r="N30" s="3">
        <v>1333.8</v>
      </c>
      <c r="O30" s="2">
        <v>2026.35</v>
      </c>
    </row>
    <row r="31" spans="1:15" ht="20.100000000000001" customHeight="1" thickBot="1" x14ac:dyDescent="0.35">
      <c r="A31" s="24" t="s">
        <v>75</v>
      </c>
      <c r="B31" s="24">
        <v>6</v>
      </c>
      <c r="C31" s="24" t="s">
        <v>61</v>
      </c>
      <c r="D31" s="25">
        <v>37.5</v>
      </c>
      <c r="E31" s="26">
        <v>3150</v>
      </c>
      <c r="F31" s="38" t="s">
        <v>15</v>
      </c>
      <c r="G31" s="26">
        <v>3224</v>
      </c>
      <c r="H31" s="1">
        <v>180708</v>
      </c>
      <c r="I31" s="1">
        <v>82792</v>
      </c>
      <c r="J31" s="1">
        <f t="shared" si="0"/>
        <v>381</v>
      </c>
      <c r="K31" s="1">
        <f t="shared" si="1"/>
        <v>263881</v>
      </c>
      <c r="L31" s="1">
        <f t="shared" si="2"/>
        <v>7036.8266666666668</v>
      </c>
      <c r="M31" s="3">
        <v>303.75</v>
      </c>
      <c r="N31" s="3">
        <v>585</v>
      </c>
      <c r="O31" s="2">
        <v>888.75</v>
      </c>
    </row>
    <row r="32" spans="1:15" ht="20.100000000000001" customHeight="1" thickBot="1" x14ac:dyDescent="0.35">
      <c r="A32" s="24" t="s">
        <v>39</v>
      </c>
      <c r="B32" s="24">
        <v>1</v>
      </c>
      <c r="C32" s="24" t="s">
        <v>62</v>
      </c>
      <c r="D32" s="25">
        <v>69.5</v>
      </c>
      <c r="E32" s="26">
        <v>3225</v>
      </c>
      <c r="F32" s="38" t="s">
        <v>15</v>
      </c>
      <c r="G32" s="26">
        <v>3364</v>
      </c>
      <c r="H32" s="1">
        <v>194959</v>
      </c>
      <c r="I32" s="1">
        <v>153441</v>
      </c>
      <c r="J32" s="1">
        <f t="shared" si="0"/>
        <v>706</v>
      </c>
      <c r="K32" s="1">
        <f t="shared" si="1"/>
        <v>349106</v>
      </c>
      <c r="L32" s="1">
        <f t="shared" si="2"/>
        <v>5023.1079136690651</v>
      </c>
      <c r="M32" s="3">
        <v>562.95000000000005</v>
      </c>
      <c r="N32" s="3">
        <v>1084.2</v>
      </c>
      <c r="O32" s="2">
        <v>1647.15</v>
      </c>
    </row>
    <row r="33" spans="1:15" ht="20.100000000000001" customHeight="1" thickBot="1" x14ac:dyDescent="0.35">
      <c r="A33" s="24" t="s">
        <v>27</v>
      </c>
      <c r="B33" s="24">
        <v>1</v>
      </c>
      <c r="C33" s="24" t="s">
        <v>76</v>
      </c>
      <c r="D33" s="25">
        <v>33</v>
      </c>
      <c r="E33" s="26">
        <v>3365</v>
      </c>
      <c r="F33" s="38" t="s">
        <v>15</v>
      </c>
      <c r="G33" s="26">
        <v>3430</v>
      </c>
      <c r="H33" s="1">
        <v>118243</v>
      </c>
      <c r="I33" s="1">
        <v>72857</v>
      </c>
      <c r="J33" s="1">
        <f t="shared" si="0"/>
        <v>335</v>
      </c>
      <c r="K33" s="1">
        <f t="shared" si="1"/>
        <v>191435</v>
      </c>
      <c r="L33" s="1">
        <f t="shared" si="2"/>
        <v>5801.060606060606</v>
      </c>
      <c r="M33" s="3">
        <v>267.3</v>
      </c>
      <c r="N33" s="3">
        <v>514.79999999999995</v>
      </c>
      <c r="O33" s="2">
        <v>782.09999999999991</v>
      </c>
    </row>
    <row r="34" spans="1:15" ht="20.100000000000001" customHeight="1" thickBot="1" x14ac:dyDescent="0.35">
      <c r="A34" s="24" t="s">
        <v>30</v>
      </c>
      <c r="B34" s="24">
        <v>1</v>
      </c>
      <c r="C34" s="24" t="s">
        <v>64</v>
      </c>
      <c r="D34" s="25">
        <v>46</v>
      </c>
      <c r="E34" s="26">
        <v>3431</v>
      </c>
      <c r="F34" s="37" t="s">
        <v>15</v>
      </c>
      <c r="G34" s="26">
        <v>3522</v>
      </c>
      <c r="H34" s="1">
        <v>158342</v>
      </c>
      <c r="I34" s="1">
        <v>101558</v>
      </c>
      <c r="J34" s="1">
        <f t="shared" si="0"/>
        <v>468</v>
      </c>
      <c r="K34" s="1">
        <f t="shared" si="1"/>
        <v>260368</v>
      </c>
      <c r="L34" s="1">
        <f t="shared" si="2"/>
        <v>5660.173913043478</v>
      </c>
      <c r="M34" s="2">
        <v>372.6</v>
      </c>
      <c r="N34" s="2">
        <v>717.6</v>
      </c>
      <c r="O34" s="2">
        <v>1090.2</v>
      </c>
    </row>
    <row r="35" spans="1:15" ht="20.100000000000001" customHeight="1" thickBot="1" x14ac:dyDescent="0.35">
      <c r="A35" s="24" t="s">
        <v>28</v>
      </c>
      <c r="B35" s="24">
        <v>2</v>
      </c>
      <c r="C35" s="24" t="s">
        <v>62</v>
      </c>
      <c r="D35" s="25">
        <v>69.5</v>
      </c>
      <c r="E35" s="26">
        <v>3523</v>
      </c>
      <c r="F35" s="38" t="s">
        <v>15</v>
      </c>
      <c r="G35" s="26">
        <v>3662</v>
      </c>
      <c r="H35" s="1">
        <v>208259</v>
      </c>
      <c r="I35" s="1">
        <v>153441</v>
      </c>
      <c r="J35" s="1">
        <f t="shared" si="0"/>
        <v>706</v>
      </c>
      <c r="K35" s="1">
        <f t="shared" si="1"/>
        <v>362406</v>
      </c>
      <c r="L35" s="1">
        <f t="shared" si="2"/>
        <v>5214.4748201438852</v>
      </c>
      <c r="M35" s="3">
        <v>562.95000000000005</v>
      </c>
      <c r="N35" s="3">
        <v>1084.2</v>
      </c>
      <c r="O35" s="2">
        <v>1647.15</v>
      </c>
    </row>
    <row r="36" spans="1:15" ht="20.100000000000001" customHeight="1" thickBot="1" x14ac:dyDescent="0.35">
      <c r="A36" s="24" t="s">
        <v>29</v>
      </c>
      <c r="B36" s="24">
        <v>2</v>
      </c>
      <c r="C36" s="24" t="s">
        <v>76</v>
      </c>
      <c r="D36" s="25">
        <v>33</v>
      </c>
      <c r="E36" s="26">
        <v>3663</v>
      </c>
      <c r="F36" s="38" t="s">
        <v>15</v>
      </c>
      <c r="G36" s="26">
        <v>3728</v>
      </c>
      <c r="H36" s="1">
        <v>125043</v>
      </c>
      <c r="I36" s="1">
        <v>72857</v>
      </c>
      <c r="J36" s="1">
        <f t="shared" si="0"/>
        <v>335</v>
      </c>
      <c r="K36" s="1">
        <f t="shared" si="1"/>
        <v>198235</v>
      </c>
      <c r="L36" s="1">
        <f t="shared" si="2"/>
        <v>6007.121212121212</v>
      </c>
      <c r="M36" s="3">
        <v>267.3</v>
      </c>
      <c r="N36" s="3">
        <v>514.79999999999995</v>
      </c>
      <c r="O36" s="2">
        <v>782.09999999999991</v>
      </c>
    </row>
    <row r="37" spans="1:15" ht="20.100000000000001" customHeight="1" thickBot="1" x14ac:dyDescent="0.35">
      <c r="A37" s="24" t="s">
        <v>31</v>
      </c>
      <c r="B37" s="24">
        <v>2</v>
      </c>
      <c r="C37" s="24" t="s">
        <v>64</v>
      </c>
      <c r="D37" s="25">
        <v>46</v>
      </c>
      <c r="E37" s="26">
        <v>3729</v>
      </c>
      <c r="F37" s="37" t="s">
        <v>15</v>
      </c>
      <c r="G37" s="26">
        <v>3820</v>
      </c>
      <c r="H37" s="1">
        <v>166642</v>
      </c>
      <c r="I37" s="1">
        <v>101558</v>
      </c>
      <c r="J37" s="1">
        <f t="shared" si="0"/>
        <v>468</v>
      </c>
      <c r="K37" s="1">
        <f t="shared" si="1"/>
        <v>268668</v>
      </c>
      <c r="L37" s="1">
        <f t="shared" si="2"/>
        <v>5840.608695652174</v>
      </c>
      <c r="M37" s="2">
        <v>372.6</v>
      </c>
      <c r="N37" s="2">
        <v>717.6</v>
      </c>
      <c r="O37" s="2">
        <v>1090.2</v>
      </c>
    </row>
    <row r="38" spans="1:15" ht="20.100000000000001" customHeight="1" thickBot="1" x14ac:dyDescent="0.35">
      <c r="A38" s="24" t="s">
        <v>32</v>
      </c>
      <c r="B38" s="24">
        <v>2</v>
      </c>
      <c r="C38" s="24" t="s">
        <v>77</v>
      </c>
      <c r="D38" s="25">
        <v>77.5</v>
      </c>
      <c r="E38" s="26">
        <v>3821</v>
      </c>
      <c r="F38" s="38" t="s">
        <v>15</v>
      </c>
      <c r="G38" s="26">
        <v>3976</v>
      </c>
      <c r="H38" s="1">
        <v>218197</v>
      </c>
      <c r="I38" s="1">
        <v>171103</v>
      </c>
      <c r="J38" s="1">
        <f t="shared" si="0"/>
        <v>788</v>
      </c>
      <c r="K38" s="1">
        <f t="shared" si="1"/>
        <v>390088</v>
      </c>
      <c r="L38" s="1">
        <f t="shared" si="2"/>
        <v>5033.3935483870964</v>
      </c>
      <c r="M38" s="3">
        <v>627.75</v>
      </c>
      <c r="N38" s="3">
        <v>1209</v>
      </c>
      <c r="O38" s="2">
        <v>1836.75</v>
      </c>
    </row>
    <row r="39" spans="1:15" ht="20.100000000000001" customHeight="1" thickBot="1" x14ac:dyDescent="0.35">
      <c r="A39" s="24" t="s">
        <v>33</v>
      </c>
      <c r="B39" s="24">
        <v>3</v>
      </c>
      <c r="C39" s="24" t="s">
        <v>62</v>
      </c>
      <c r="D39" s="25">
        <v>69.5</v>
      </c>
      <c r="E39" s="26">
        <v>3977</v>
      </c>
      <c r="F39" s="38" t="s">
        <v>15</v>
      </c>
      <c r="G39" s="26">
        <v>4116</v>
      </c>
      <c r="H39" s="1">
        <v>223259</v>
      </c>
      <c r="I39" s="1">
        <v>153441</v>
      </c>
      <c r="J39" s="1">
        <f t="shared" si="0"/>
        <v>706</v>
      </c>
      <c r="K39" s="1">
        <f t="shared" si="1"/>
        <v>377406</v>
      </c>
      <c r="L39" s="1">
        <f t="shared" si="2"/>
        <v>5430.3021582733809</v>
      </c>
      <c r="M39" s="3">
        <v>562.95000000000005</v>
      </c>
      <c r="N39" s="3">
        <v>1084.2</v>
      </c>
      <c r="O39" s="2">
        <v>1647.15</v>
      </c>
    </row>
    <row r="40" spans="1:15" ht="20.100000000000001" customHeight="1" thickBot="1" x14ac:dyDescent="0.35">
      <c r="A40" s="24" t="s">
        <v>34</v>
      </c>
      <c r="B40" s="24">
        <v>3</v>
      </c>
      <c r="C40" s="24" t="s">
        <v>76</v>
      </c>
      <c r="D40" s="25">
        <v>33</v>
      </c>
      <c r="E40" s="26">
        <v>4117</v>
      </c>
      <c r="F40" s="38" t="s">
        <v>15</v>
      </c>
      <c r="G40" s="26">
        <v>4182</v>
      </c>
      <c r="H40" s="1">
        <v>133443</v>
      </c>
      <c r="I40" s="1">
        <v>72857</v>
      </c>
      <c r="J40" s="1">
        <f t="shared" si="0"/>
        <v>335</v>
      </c>
      <c r="K40" s="1">
        <f t="shared" si="1"/>
        <v>206635</v>
      </c>
      <c r="L40" s="1">
        <f t="shared" si="2"/>
        <v>6261.666666666667</v>
      </c>
      <c r="M40" s="3">
        <v>267.3</v>
      </c>
      <c r="N40" s="3">
        <v>514.79999999999995</v>
      </c>
      <c r="O40" s="2">
        <v>782.09999999999991</v>
      </c>
    </row>
    <row r="41" spans="1:15" ht="20.100000000000001" customHeight="1" thickBot="1" x14ac:dyDescent="0.35">
      <c r="A41" s="24" t="s">
        <v>35</v>
      </c>
      <c r="B41" s="24">
        <v>3</v>
      </c>
      <c r="C41" s="24" t="s">
        <v>64</v>
      </c>
      <c r="D41" s="25">
        <v>46</v>
      </c>
      <c r="E41" s="26">
        <v>4183</v>
      </c>
      <c r="F41" s="38" t="s">
        <v>15</v>
      </c>
      <c r="G41" s="26">
        <v>4274</v>
      </c>
      <c r="H41" s="1">
        <v>177742</v>
      </c>
      <c r="I41" s="1">
        <v>101558</v>
      </c>
      <c r="J41" s="1">
        <f t="shared" si="0"/>
        <v>468</v>
      </c>
      <c r="K41" s="1">
        <f t="shared" si="1"/>
        <v>279768</v>
      </c>
      <c r="L41" s="1">
        <f t="shared" si="2"/>
        <v>6081.913043478261</v>
      </c>
      <c r="M41" s="3">
        <v>372.6</v>
      </c>
      <c r="N41" s="3">
        <v>717.6</v>
      </c>
      <c r="O41" s="2">
        <v>1090.2</v>
      </c>
    </row>
    <row r="42" spans="1:15" ht="20.100000000000001" customHeight="1" thickBot="1" x14ac:dyDescent="0.35">
      <c r="A42" s="24" t="s">
        <v>36</v>
      </c>
      <c r="B42" s="24">
        <v>3</v>
      </c>
      <c r="C42" s="24" t="s">
        <v>77</v>
      </c>
      <c r="D42" s="25">
        <v>77.5</v>
      </c>
      <c r="E42" s="26">
        <v>4275</v>
      </c>
      <c r="F42" s="38" t="s">
        <v>15</v>
      </c>
      <c r="G42" s="26">
        <v>4430</v>
      </c>
      <c r="H42" s="1">
        <v>234497</v>
      </c>
      <c r="I42" s="1">
        <v>171103</v>
      </c>
      <c r="J42" s="1">
        <f t="shared" si="0"/>
        <v>788</v>
      </c>
      <c r="K42" s="1">
        <f t="shared" si="1"/>
        <v>406388</v>
      </c>
      <c r="L42" s="1">
        <f t="shared" si="2"/>
        <v>5243.7161290322583</v>
      </c>
      <c r="M42" s="3">
        <v>627.75</v>
      </c>
      <c r="N42" s="3">
        <v>1209</v>
      </c>
      <c r="O42" s="2">
        <v>1836.75</v>
      </c>
    </row>
    <row r="43" spans="1:15" ht="20.100000000000001" customHeight="1" thickBot="1" x14ac:dyDescent="0.35">
      <c r="A43" s="24" t="s">
        <v>37</v>
      </c>
      <c r="B43" s="24" t="s">
        <v>78</v>
      </c>
      <c r="C43" s="24" t="s">
        <v>60</v>
      </c>
      <c r="D43" s="25">
        <v>98</v>
      </c>
      <c r="E43" s="26">
        <v>4431</v>
      </c>
      <c r="F43" s="38" t="s">
        <v>15</v>
      </c>
      <c r="G43" s="26">
        <v>4627</v>
      </c>
      <c r="H43" s="1">
        <v>303537</v>
      </c>
      <c r="I43" s="1">
        <v>216363</v>
      </c>
      <c r="J43" s="1">
        <f t="shared" si="0"/>
        <v>996</v>
      </c>
      <c r="K43" s="1">
        <f t="shared" si="1"/>
        <v>520896</v>
      </c>
      <c r="L43" s="1">
        <f t="shared" si="2"/>
        <v>5315.2653061224491</v>
      </c>
      <c r="M43" s="3">
        <v>793.8</v>
      </c>
      <c r="N43" s="3">
        <v>1528.8</v>
      </c>
      <c r="O43" s="2">
        <v>2322.6</v>
      </c>
    </row>
    <row r="44" spans="1:15" ht="20.100000000000001" customHeight="1" thickBot="1" x14ac:dyDescent="0.35">
      <c r="A44" s="24" t="s">
        <v>38</v>
      </c>
      <c r="B44" s="24">
        <v>4</v>
      </c>
      <c r="C44" s="24" t="s">
        <v>76</v>
      </c>
      <c r="D44" s="25">
        <v>33</v>
      </c>
      <c r="E44" s="26">
        <v>4628</v>
      </c>
      <c r="F44" s="38" t="s">
        <v>15</v>
      </c>
      <c r="G44" s="26">
        <v>4693</v>
      </c>
      <c r="H44" s="1">
        <v>144643</v>
      </c>
      <c r="I44" s="1">
        <v>72857</v>
      </c>
      <c r="J44" s="1">
        <f t="shared" si="0"/>
        <v>335</v>
      </c>
      <c r="K44" s="1">
        <f t="shared" si="1"/>
        <v>217835</v>
      </c>
      <c r="L44" s="1">
        <f t="shared" si="2"/>
        <v>6601.060606060606</v>
      </c>
      <c r="M44" s="3">
        <v>267.3</v>
      </c>
      <c r="N44" s="3">
        <v>514.79999999999995</v>
      </c>
      <c r="O44" s="2">
        <v>782.09999999999991</v>
      </c>
    </row>
    <row r="45" spans="1:15" ht="20.100000000000001" customHeight="1" thickBot="1" x14ac:dyDescent="0.35">
      <c r="A45" s="24" t="s">
        <v>58</v>
      </c>
      <c r="B45" s="24">
        <v>4</v>
      </c>
      <c r="C45" s="24" t="s">
        <v>64</v>
      </c>
      <c r="D45" s="25">
        <v>46</v>
      </c>
      <c r="E45" s="26">
        <v>4694</v>
      </c>
      <c r="F45" s="38" t="s">
        <v>15</v>
      </c>
      <c r="G45" s="26">
        <v>4785</v>
      </c>
      <c r="H45" s="1">
        <v>190942</v>
      </c>
      <c r="I45" s="1">
        <v>101558</v>
      </c>
      <c r="J45" s="1">
        <f t="shared" si="0"/>
        <v>468</v>
      </c>
      <c r="K45" s="1">
        <f t="shared" si="1"/>
        <v>292968</v>
      </c>
      <c r="L45" s="1">
        <f t="shared" si="2"/>
        <v>6368.869565217391</v>
      </c>
      <c r="M45" s="3">
        <v>372.6</v>
      </c>
      <c r="N45" s="3">
        <v>717.6</v>
      </c>
      <c r="O45" s="2">
        <v>1090.2</v>
      </c>
    </row>
    <row r="46" spans="1:15" ht="20.100000000000001" customHeight="1" thickBot="1" x14ac:dyDescent="0.35">
      <c r="A46" s="24" t="s">
        <v>79</v>
      </c>
      <c r="B46" s="24">
        <v>4</v>
      </c>
      <c r="C46" s="24" t="s">
        <v>77</v>
      </c>
      <c r="D46" s="25">
        <v>77.5</v>
      </c>
      <c r="E46" s="26">
        <v>4786</v>
      </c>
      <c r="F46" s="38" t="s">
        <v>15</v>
      </c>
      <c r="G46" s="26">
        <v>4941</v>
      </c>
      <c r="H46" s="1">
        <v>251697</v>
      </c>
      <c r="I46" s="1">
        <v>171103</v>
      </c>
      <c r="J46" s="1">
        <f t="shared" si="0"/>
        <v>788</v>
      </c>
      <c r="K46" s="1">
        <f t="shared" si="1"/>
        <v>423588</v>
      </c>
      <c r="L46" s="1">
        <f t="shared" si="2"/>
        <v>5465.6516129032261</v>
      </c>
      <c r="M46" s="3">
        <v>627.75</v>
      </c>
      <c r="N46" s="3">
        <v>1209</v>
      </c>
      <c r="O46" s="2">
        <v>1836.75</v>
      </c>
    </row>
    <row r="47" spans="1:15" ht="20.100000000000001" customHeight="1" thickBot="1" x14ac:dyDescent="0.35">
      <c r="A47" s="24" t="s">
        <v>56</v>
      </c>
      <c r="B47" s="24">
        <v>1</v>
      </c>
      <c r="C47" s="24" t="s">
        <v>99</v>
      </c>
      <c r="D47" s="25">
        <v>46</v>
      </c>
      <c r="E47" s="26">
        <v>4942</v>
      </c>
      <c r="F47" s="38" t="s">
        <v>15</v>
      </c>
      <c r="G47" s="26">
        <v>5033</v>
      </c>
      <c r="H47" s="1">
        <v>153342</v>
      </c>
      <c r="I47" s="1">
        <v>101558</v>
      </c>
      <c r="J47" s="1">
        <f t="shared" si="0"/>
        <v>468</v>
      </c>
      <c r="K47" s="1">
        <f t="shared" si="1"/>
        <v>255368</v>
      </c>
      <c r="L47" s="1">
        <f t="shared" si="2"/>
        <v>5551.478260869565</v>
      </c>
      <c r="M47" s="3">
        <v>372.6</v>
      </c>
      <c r="N47" s="3">
        <v>717.6</v>
      </c>
      <c r="O47" s="2">
        <v>1090.2</v>
      </c>
    </row>
    <row r="48" spans="1:15" ht="20.100000000000001" customHeight="1" thickBot="1" x14ac:dyDescent="0.35">
      <c r="A48" s="24" t="s">
        <v>57</v>
      </c>
      <c r="B48" s="24">
        <v>1</v>
      </c>
      <c r="C48" s="24" t="s">
        <v>100</v>
      </c>
      <c r="D48" s="25">
        <v>49.5</v>
      </c>
      <c r="E48" s="26">
        <v>5034</v>
      </c>
      <c r="F48" s="38" t="s">
        <v>15</v>
      </c>
      <c r="G48" s="26">
        <v>5132</v>
      </c>
      <c r="H48" s="1">
        <v>165315</v>
      </c>
      <c r="I48" s="1">
        <v>109285</v>
      </c>
      <c r="J48" s="1">
        <f t="shared" si="0"/>
        <v>503</v>
      </c>
      <c r="K48" s="1">
        <f t="shared" si="1"/>
        <v>275103</v>
      </c>
      <c r="L48" s="1">
        <f t="shared" si="2"/>
        <v>5557.636363636364</v>
      </c>
      <c r="M48" s="3">
        <v>400.95</v>
      </c>
      <c r="N48" s="3">
        <v>772.2</v>
      </c>
      <c r="O48" s="2">
        <v>1173.1500000000001</v>
      </c>
    </row>
    <row r="49" spans="1:15" ht="20.100000000000001" customHeight="1" thickBot="1" x14ac:dyDescent="0.35">
      <c r="A49" s="24" t="s">
        <v>40</v>
      </c>
      <c r="B49" s="24">
        <v>1</v>
      </c>
      <c r="C49" s="24" t="s">
        <v>99</v>
      </c>
      <c r="D49" s="25">
        <v>46.5</v>
      </c>
      <c r="E49" s="26">
        <v>5133</v>
      </c>
      <c r="F49" s="38" t="s">
        <v>15</v>
      </c>
      <c r="G49" s="26">
        <v>5225</v>
      </c>
      <c r="H49" s="1">
        <v>155038</v>
      </c>
      <c r="I49" s="1">
        <v>102662</v>
      </c>
      <c r="J49" s="1">
        <f t="shared" si="0"/>
        <v>473</v>
      </c>
      <c r="K49" s="1">
        <f t="shared" si="1"/>
        <v>258173</v>
      </c>
      <c r="L49" s="1">
        <f t="shared" si="2"/>
        <v>5552.1075268817203</v>
      </c>
      <c r="M49" s="3">
        <v>376.65</v>
      </c>
      <c r="N49" s="3">
        <v>725.4</v>
      </c>
      <c r="O49" s="2">
        <v>1102.05</v>
      </c>
    </row>
    <row r="50" spans="1:15" ht="20.100000000000001" customHeight="1" thickBot="1" x14ac:dyDescent="0.35">
      <c r="A50" s="24" t="s">
        <v>41</v>
      </c>
      <c r="B50" s="24">
        <v>2</v>
      </c>
      <c r="C50" s="24" t="s">
        <v>62</v>
      </c>
      <c r="D50" s="25">
        <v>80.5</v>
      </c>
      <c r="E50" s="26">
        <v>5226</v>
      </c>
      <c r="F50" s="38" t="s">
        <v>15</v>
      </c>
      <c r="G50" s="26">
        <v>5387</v>
      </c>
      <c r="H50" s="1">
        <v>226873</v>
      </c>
      <c r="I50" s="1">
        <v>177727</v>
      </c>
      <c r="J50" s="1">
        <f t="shared" si="0"/>
        <v>818</v>
      </c>
      <c r="K50" s="1">
        <f t="shared" si="1"/>
        <v>405418</v>
      </c>
      <c r="L50" s="1">
        <f t="shared" si="2"/>
        <v>5036.2484472049691</v>
      </c>
      <c r="M50" s="3">
        <v>652.04999999999995</v>
      </c>
      <c r="N50" s="3">
        <v>1255.8</v>
      </c>
      <c r="O50" s="2">
        <v>1907.85</v>
      </c>
    </row>
    <row r="51" spans="1:15" ht="20.100000000000001" customHeight="1" thickBot="1" x14ac:dyDescent="0.35">
      <c r="A51" s="24" t="s">
        <v>42</v>
      </c>
      <c r="B51" s="24">
        <v>2</v>
      </c>
      <c r="C51" s="24" t="s">
        <v>80</v>
      </c>
      <c r="D51" s="25">
        <v>46.5</v>
      </c>
      <c r="E51" s="26">
        <v>5388</v>
      </c>
      <c r="F51" s="38" t="s">
        <v>15</v>
      </c>
      <c r="G51" s="26">
        <v>5480</v>
      </c>
      <c r="H51" s="1">
        <v>163438</v>
      </c>
      <c r="I51" s="1">
        <v>102662</v>
      </c>
      <c r="J51" s="1">
        <f t="shared" si="0"/>
        <v>473</v>
      </c>
      <c r="K51" s="1">
        <f t="shared" si="1"/>
        <v>266573</v>
      </c>
      <c r="L51" s="1">
        <f t="shared" si="2"/>
        <v>5732.7526881720432</v>
      </c>
      <c r="M51" s="3">
        <v>376.65</v>
      </c>
      <c r="N51" s="3">
        <v>725.4</v>
      </c>
      <c r="O51" s="2">
        <v>1102.05</v>
      </c>
    </row>
    <row r="52" spans="1:15" ht="20.100000000000001" customHeight="1" thickBot="1" x14ac:dyDescent="0.35">
      <c r="A52" s="24" t="s">
        <v>43</v>
      </c>
      <c r="B52" s="24">
        <v>2</v>
      </c>
      <c r="C52" s="24" t="s">
        <v>64</v>
      </c>
      <c r="D52" s="25">
        <v>49.5</v>
      </c>
      <c r="E52" s="26">
        <v>5481</v>
      </c>
      <c r="F52" s="37" t="s">
        <v>15</v>
      </c>
      <c r="G52" s="26">
        <v>5579</v>
      </c>
      <c r="H52" s="1">
        <v>174015</v>
      </c>
      <c r="I52" s="1">
        <v>109285</v>
      </c>
      <c r="J52" s="1">
        <f t="shared" si="0"/>
        <v>503</v>
      </c>
      <c r="K52" s="1">
        <f t="shared" si="1"/>
        <v>283803</v>
      </c>
      <c r="L52" s="1">
        <f t="shared" si="2"/>
        <v>5733.393939393939</v>
      </c>
      <c r="M52" s="2">
        <v>400.95</v>
      </c>
      <c r="N52" s="2">
        <v>772.2</v>
      </c>
      <c r="O52" s="2">
        <v>1173.1500000000001</v>
      </c>
    </row>
    <row r="53" spans="1:15" ht="20.100000000000001" customHeight="1" thickBot="1" x14ac:dyDescent="0.35">
      <c r="A53" s="24" t="s">
        <v>44</v>
      </c>
      <c r="B53" s="24">
        <v>2</v>
      </c>
      <c r="C53" s="24" t="s">
        <v>62</v>
      </c>
      <c r="D53" s="25">
        <v>73</v>
      </c>
      <c r="E53" s="26">
        <v>5580</v>
      </c>
      <c r="F53" s="38" t="s">
        <v>15</v>
      </c>
      <c r="G53" s="26">
        <v>5726</v>
      </c>
      <c r="H53" s="1">
        <v>213032</v>
      </c>
      <c r="I53" s="1">
        <v>161168</v>
      </c>
      <c r="J53" s="1">
        <f t="shared" si="0"/>
        <v>742</v>
      </c>
      <c r="K53" s="1">
        <f t="shared" si="1"/>
        <v>374942</v>
      </c>
      <c r="L53" s="1">
        <f t="shared" si="2"/>
        <v>5136.1917808219177</v>
      </c>
      <c r="M53" s="3">
        <v>591.29999999999995</v>
      </c>
      <c r="N53" s="3">
        <v>1138.8</v>
      </c>
      <c r="O53" s="3">
        <v>1730.1</v>
      </c>
    </row>
    <row r="54" spans="1:15" ht="20.100000000000001" customHeight="1" thickBot="1" x14ac:dyDescent="0.35">
      <c r="A54" s="24" t="s">
        <v>45</v>
      </c>
      <c r="B54" s="24">
        <v>3</v>
      </c>
      <c r="C54" s="24" t="s">
        <v>62</v>
      </c>
      <c r="D54" s="25">
        <v>80.5</v>
      </c>
      <c r="E54" s="26">
        <v>5727</v>
      </c>
      <c r="F54" s="38" t="s">
        <v>15</v>
      </c>
      <c r="G54" s="26">
        <v>5888</v>
      </c>
      <c r="H54" s="1">
        <v>243773</v>
      </c>
      <c r="I54" s="1">
        <v>177727</v>
      </c>
      <c r="J54" s="1">
        <f t="shared" si="0"/>
        <v>818</v>
      </c>
      <c r="K54" s="1">
        <f t="shared" si="1"/>
        <v>422318</v>
      </c>
      <c r="L54" s="1">
        <f t="shared" si="2"/>
        <v>5246.1863354037268</v>
      </c>
      <c r="M54" s="3">
        <v>652.04999999999995</v>
      </c>
      <c r="N54" s="3">
        <v>1255.8</v>
      </c>
      <c r="O54" s="2">
        <v>1907.85</v>
      </c>
    </row>
    <row r="55" spans="1:15" ht="20.100000000000001" customHeight="1" thickBot="1" x14ac:dyDescent="0.35">
      <c r="A55" s="24" t="s">
        <v>49</v>
      </c>
      <c r="B55" s="24">
        <v>3</v>
      </c>
      <c r="C55" s="24" t="s">
        <v>80</v>
      </c>
      <c r="D55" s="25">
        <v>46.5</v>
      </c>
      <c r="E55" s="26">
        <v>5889</v>
      </c>
      <c r="F55" s="39" t="s">
        <v>15</v>
      </c>
      <c r="G55" s="26">
        <v>5981</v>
      </c>
      <c r="H55" s="1">
        <v>174638</v>
      </c>
      <c r="I55" s="1">
        <v>102662</v>
      </c>
      <c r="J55" s="1">
        <f t="shared" si="0"/>
        <v>473</v>
      </c>
      <c r="K55" s="1">
        <f t="shared" si="1"/>
        <v>277773</v>
      </c>
      <c r="L55" s="1">
        <f t="shared" si="2"/>
        <v>5973.6129032258068</v>
      </c>
      <c r="M55" s="4">
        <v>376.65</v>
      </c>
      <c r="N55" s="4">
        <v>725.4</v>
      </c>
      <c r="O55" s="5">
        <v>1102.05</v>
      </c>
    </row>
    <row r="56" spans="1:15" ht="20.100000000000001" customHeight="1" thickBot="1" x14ac:dyDescent="0.35">
      <c r="A56" s="24" t="s">
        <v>50</v>
      </c>
      <c r="B56" s="24">
        <v>3</v>
      </c>
      <c r="C56" s="24" t="s">
        <v>64</v>
      </c>
      <c r="D56" s="25">
        <v>49.5</v>
      </c>
      <c r="E56" s="26">
        <v>5982</v>
      </c>
      <c r="F56" s="39" t="s">
        <v>15</v>
      </c>
      <c r="G56" s="26">
        <v>6080</v>
      </c>
      <c r="H56" s="1">
        <v>185715</v>
      </c>
      <c r="I56" s="1">
        <v>109285</v>
      </c>
      <c r="J56" s="1">
        <f t="shared" si="0"/>
        <v>503</v>
      </c>
      <c r="K56" s="1">
        <f t="shared" si="1"/>
        <v>295503</v>
      </c>
      <c r="L56" s="1">
        <f t="shared" si="2"/>
        <v>5969.757575757576</v>
      </c>
      <c r="M56" s="4">
        <v>400.95</v>
      </c>
      <c r="N56" s="4">
        <v>772.2</v>
      </c>
      <c r="O56" s="5">
        <v>1173.1500000000001</v>
      </c>
    </row>
    <row r="57" spans="1:15" ht="20.100000000000001" customHeight="1" thickBot="1" x14ac:dyDescent="0.35">
      <c r="A57" s="24" t="s">
        <v>53</v>
      </c>
      <c r="B57" s="24">
        <v>3</v>
      </c>
      <c r="C57" s="24" t="s">
        <v>62</v>
      </c>
      <c r="D57" s="25">
        <v>73</v>
      </c>
      <c r="E57" s="26">
        <v>6081</v>
      </c>
      <c r="F57" s="39" t="s">
        <v>15</v>
      </c>
      <c r="G57" s="26">
        <v>6227</v>
      </c>
      <c r="H57" s="1">
        <v>228632</v>
      </c>
      <c r="I57" s="1">
        <v>161168</v>
      </c>
      <c r="J57" s="1">
        <f t="shared" si="0"/>
        <v>742</v>
      </c>
      <c r="K57" s="1">
        <f t="shared" si="1"/>
        <v>390542</v>
      </c>
      <c r="L57" s="1">
        <f t="shared" si="2"/>
        <v>5349.8904109589039</v>
      </c>
      <c r="M57" s="4">
        <v>591.29999999999995</v>
      </c>
      <c r="N57" s="4">
        <v>1138.8</v>
      </c>
      <c r="O57" s="5">
        <v>1730.1</v>
      </c>
    </row>
    <row r="58" spans="1:15" ht="20.100000000000001" customHeight="1" thickBot="1" x14ac:dyDescent="0.35">
      <c r="A58" s="24" t="s">
        <v>54</v>
      </c>
      <c r="B58" s="24" t="s">
        <v>82</v>
      </c>
      <c r="C58" s="24" t="s">
        <v>81</v>
      </c>
      <c r="D58" s="25">
        <v>83.5</v>
      </c>
      <c r="E58" s="26">
        <v>6228</v>
      </c>
      <c r="F58" s="39" t="s">
        <v>15</v>
      </c>
      <c r="G58" s="26">
        <v>6395</v>
      </c>
      <c r="H58" s="1">
        <v>258450</v>
      </c>
      <c r="I58" s="1">
        <v>184350</v>
      </c>
      <c r="J58" s="1">
        <f t="shared" si="0"/>
        <v>849</v>
      </c>
      <c r="K58" s="1">
        <f t="shared" si="1"/>
        <v>443649</v>
      </c>
      <c r="L58" s="1">
        <f t="shared" si="2"/>
        <v>5313.1616766467068</v>
      </c>
      <c r="M58" s="4">
        <v>676.35</v>
      </c>
      <c r="N58" s="4">
        <v>1302.5999999999999</v>
      </c>
      <c r="O58" s="5">
        <v>1978.9499999999998</v>
      </c>
    </row>
    <row r="59" spans="1:15" ht="20.100000000000001" customHeight="1" thickBot="1" x14ac:dyDescent="0.35">
      <c r="A59" s="24" t="s">
        <v>46</v>
      </c>
      <c r="B59" s="24" t="s">
        <v>82</v>
      </c>
      <c r="C59" s="24" t="s">
        <v>81</v>
      </c>
      <c r="D59" s="25">
        <v>83.5</v>
      </c>
      <c r="E59" s="26">
        <v>6396</v>
      </c>
      <c r="F59" s="39" t="s">
        <v>15</v>
      </c>
      <c r="G59" s="26">
        <v>6563</v>
      </c>
      <c r="H59" s="1">
        <v>258450</v>
      </c>
      <c r="I59" s="1">
        <v>184350</v>
      </c>
      <c r="J59" s="1">
        <f t="shared" si="0"/>
        <v>849</v>
      </c>
      <c r="K59" s="1">
        <f t="shared" si="1"/>
        <v>443649</v>
      </c>
      <c r="L59" s="1">
        <f t="shared" si="2"/>
        <v>5313.1616766467068</v>
      </c>
      <c r="M59" s="4">
        <v>676.35</v>
      </c>
      <c r="N59" s="4">
        <v>1302.5999999999999</v>
      </c>
      <c r="O59" s="5">
        <v>1978.9499999999998</v>
      </c>
    </row>
    <row r="60" spans="1:15" ht="20.100000000000001" customHeight="1" thickBot="1" x14ac:dyDescent="0.35">
      <c r="A60" s="24" t="s">
        <v>48</v>
      </c>
      <c r="B60" s="24" t="s">
        <v>82</v>
      </c>
      <c r="C60" s="24" t="s">
        <v>81</v>
      </c>
      <c r="D60" s="25">
        <v>83.5</v>
      </c>
      <c r="E60" s="26">
        <v>6564</v>
      </c>
      <c r="F60" s="39" t="s">
        <v>15</v>
      </c>
      <c r="G60" s="26">
        <v>6731</v>
      </c>
      <c r="H60" s="1">
        <v>258450</v>
      </c>
      <c r="I60" s="1">
        <v>184350</v>
      </c>
      <c r="J60" s="1">
        <f t="shared" si="0"/>
        <v>849</v>
      </c>
      <c r="K60" s="1">
        <f t="shared" si="1"/>
        <v>443649</v>
      </c>
      <c r="L60" s="1">
        <f t="shared" si="2"/>
        <v>5313.1616766467068</v>
      </c>
      <c r="M60" s="4">
        <v>676.35</v>
      </c>
      <c r="N60" s="4">
        <v>1302.5999999999999</v>
      </c>
      <c r="O60" s="5">
        <v>1978.9499999999998</v>
      </c>
    </row>
    <row r="61" spans="1:15" ht="20.100000000000001" customHeight="1" thickBot="1" x14ac:dyDescent="0.35">
      <c r="A61" s="24" t="s">
        <v>51</v>
      </c>
      <c r="B61" s="24">
        <v>4</v>
      </c>
      <c r="C61" s="24" t="s">
        <v>62</v>
      </c>
      <c r="D61" s="25">
        <v>80.5</v>
      </c>
      <c r="E61" s="26">
        <v>6732</v>
      </c>
      <c r="F61" s="39" t="s">
        <v>15</v>
      </c>
      <c r="G61" s="26">
        <v>6893</v>
      </c>
      <c r="H61" s="1">
        <v>261473</v>
      </c>
      <c r="I61" s="1">
        <v>177727</v>
      </c>
      <c r="J61" s="1">
        <f t="shared" si="0"/>
        <v>818</v>
      </c>
      <c r="K61" s="1">
        <f t="shared" si="1"/>
        <v>440018</v>
      </c>
      <c r="L61" s="1">
        <f t="shared" si="2"/>
        <v>5466.0621118012423</v>
      </c>
      <c r="M61" s="4">
        <v>652.04999999999995</v>
      </c>
      <c r="N61" s="4">
        <v>1255.8</v>
      </c>
      <c r="O61" s="5">
        <v>1907.85</v>
      </c>
    </row>
    <row r="62" spans="1:15" ht="20.100000000000001" customHeight="1" thickBot="1" x14ac:dyDescent="0.35">
      <c r="A62" s="24" t="s">
        <v>52</v>
      </c>
      <c r="B62" s="24">
        <v>4</v>
      </c>
      <c r="C62" s="24" t="s">
        <v>80</v>
      </c>
      <c r="D62" s="25">
        <v>46.5</v>
      </c>
      <c r="E62" s="26">
        <v>6894</v>
      </c>
      <c r="F62" s="39" t="s">
        <v>15</v>
      </c>
      <c r="G62" s="26">
        <v>6986</v>
      </c>
      <c r="H62" s="1">
        <v>188038</v>
      </c>
      <c r="I62" s="1">
        <v>102662</v>
      </c>
      <c r="J62" s="1">
        <f t="shared" si="0"/>
        <v>473</v>
      </c>
      <c r="K62" s="1">
        <f t="shared" si="1"/>
        <v>291173</v>
      </c>
      <c r="L62" s="1">
        <f t="shared" si="2"/>
        <v>6261.7849462365593</v>
      </c>
      <c r="M62" s="4">
        <v>376.65</v>
      </c>
      <c r="N62" s="4">
        <v>725.4</v>
      </c>
      <c r="O62" s="5">
        <v>1102.05</v>
      </c>
    </row>
    <row r="63" spans="1:15" ht="20.100000000000001" customHeight="1" thickBot="1" x14ac:dyDescent="0.35">
      <c r="A63" s="24" t="s">
        <v>55</v>
      </c>
      <c r="B63" s="24">
        <v>4</v>
      </c>
      <c r="C63" s="24" t="s">
        <v>64</v>
      </c>
      <c r="D63" s="25">
        <v>49.5</v>
      </c>
      <c r="E63" s="26">
        <v>6987</v>
      </c>
      <c r="F63" s="39" t="s">
        <v>15</v>
      </c>
      <c r="G63" s="26">
        <v>7085</v>
      </c>
      <c r="H63" s="1">
        <v>199515</v>
      </c>
      <c r="I63" s="1">
        <v>109285</v>
      </c>
      <c r="J63" s="1">
        <f t="shared" si="0"/>
        <v>503</v>
      </c>
      <c r="K63" s="1">
        <f t="shared" si="1"/>
        <v>309303</v>
      </c>
      <c r="L63" s="1">
        <f t="shared" si="2"/>
        <v>6248.545454545455</v>
      </c>
      <c r="M63" s="4">
        <v>400.95</v>
      </c>
      <c r="N63" s="4">
        <v>772.2</v>
      </c>
      <c r="O63" s="5">
        <v>1173.1500000000001</v>
      </c>
    </row>
    <row r="64" spans="1:15" ht="20.100000000000001" customHeight="1" thickBot="1" x14ac:dyDescent="0.35">
      <c r="A64" s="24" t="s">
        <v>47</v>
      </c>
      <c r="B64" s="24">
        <v>4</v>
      </c>
      <c r="C64" s="24" t="s">
        <v>62</v>
      </c>
      <c r="D64" s="25">
        <v>73</v>
      </c>
      <c r="E64" s="26">
        <v>7086</v>
      </c>
      <c r="F64" s="39" t="s">
        <v>15</v>
      </c>
      <c r="G64" s="26">
        <v>7232</v>
      </c>
      <c r="H64" s="1">
        <v>245332</v>
      </c>
      <c r="I64" s="1">
        <v>161168</v>
      </c>
      <c r="J64" s="1">
        <f t="shared" si="0"/>
        <v>742</v>
      </c>
      <c r="K64" s="1">
        <f t="shared" si="1"/>
        <v>407242</v>
      </c>
      <c r="L64" s="1">
        <f t="shared" si="2"/>
        <v>5578.6575342465758</v>
      </c>
      <c r="M64" s="4">
        <v>591.29999999999995</v>
      </c>
      <c r="N64" s="4">
        <v>1138.8</v>
      </c>
      <c r="O64" s="5">
        <v>1730.1</v>
      </c>
    </row>
    <row r="65" spans="1:15" ht="20.100000000000001" customHeight="1" thickBot="1" x14ac:dyDescent="0.35">
      <c r="A65" s="24" t="s">
        <v>83</v>
      </c>
      <c r="B65" s="24" t="s">
        <v>84</v>
      </c>
      <c r="C65" s="24" t="s">
        <v>102</v>
      </c>
      <c r="D65" s="25">
        <v>103.5</v>
      </c>
      <c r="E65" s="26">
        <v>7233</v>
      </c>
      <c r="F65" s="39" t="s">
        <v>15</v>
      </c>
      <c r="G65" s="26">
        <v>7440</v>
      </c>
      <c r="H65" s="1">
        <v>296794</v>
      </c>
      <c r="I65" s="1">
        <v>228506</v>
      </c>
      <c r="J65" s="1">
        <f t="shared" si="0"/>
        <v>1052</v>
      </c>
      <c r="K65" s="1">
        <f t="shared" si="1"/>
        <v>526352</v>
      </c>
      <c r="L65" s="1">
        <f t="shared" si="2"/>
        <v>5085.5265700483096</v>
      </c>
      <c r="M65" s="4">
        <v>838.35</v>
      </c>
      <c r="N65" s="4">
        <v>1614.6</v>
      </c>
      <c r="O65" s="5">
        <v>2452.9499999999998</v>
      </c>
    </row>
    <row r="66" spans="1:15" ht="20.100000000000001" customHeight="1" thickBot="1" x14ac:dyDescent="0.35">
      <c r="A66" s="24" t="s">
        <v>85</v>
      </c>
      <c r="B66" s="24" t="s">
        <v>84</v>
      </c>
      <c r="C66" s="24" t="s">
        <v>102</v>
      </c>
      <c r="D66" s="25">
        <v>103.5</v>
      </c>
      <c r="E66" s="26">
        <v>7441</v>
      </c>
      <c r="F66" s="39" t="s">
        <v>15</v>
      </c>
      <c r="G66" s="26">
        <v>7648</v>
      </c>
      <c r="H66" s="1">
        <v>296794</v>
      </c>
      <c r="I66" s="1">
        <v>228506</v>
      </c>
      <c r="J66" s="1">
        <f t="shared" si="0"/>
        <v>1052</v>
      </c>
      <c r="K66" s="1">
        <f t="shared" si="1"/>
        <v>526352</v>
      </c>
      <c r="L66" s="1">
        <f t="shared" si="2"/>
        <v>5085.5265700483096</v>
      </c>
      <c r="M66" s="4">
        <v>838.35</v>
      </c>
      <c r="N66" s="4">
        <v>1614.6</v>
      </c>
      <c r="O66" s="5">
        <v>2452.9499999999998</v>
      </c>
    </row>
    <row r="67" spans="1:15" ht="20.100000000000001" customHeight="1" thickBot="1" x14ac:dyDescent="0.35">
      <c r="A67" s="27" t="s">
        <v>86</v>
      </c>
      <c r="B67" s="27" t="s">
        <v>84</v>
      </c>
      <c r="C67" s="27" t="s">
        <v>102</v>
      </c>
      <c r="D67" s="28">
        <v>103.5</v>
      </c>
      <c r="E67" s="29">
        <v>7649</v>
      </c>
      <c r="F67" s="40" t="s">
        <v>15</v>
      </c>
      <c r="G67" s="29">
        <v>7856</v>
      </c>
      <c r="H67" s="1">
        <v>296794</v>
      </c>
      <c r="I67" s="1">
        <v>228506</v>
      </c>
      <c r="J67" s="1">
        <f t="shared" si="0"/>
        <v>1052</v>
      </c>
      <c r="K67" s="1">
        <f t="shared" si="1"/>
        <v>526352</v>
      </c>
      <c r="L67" s="1">
        <f t="shared" si="2"/>
        <v>5085.5265700483096</v>
      </c>
      <c r="M67" s="4">
        <v>838.35</v>
      </c>
      <c r="N67" s="4">
        <v>1614.6</v>
      </c>
      <c r="O67" s="5">
        <v>2452.9499999999998</v>
      </c>
    </row>
    <row r="68" spans="1:15" ht="20.100000000000001" customHeight="1" thickBot="1" x14ac:dyDescent="0.35">
      <c r="A68" s="30" t="s">
        <v>87</v>
      </c>
      <c r="B68" s="31">
        <v>1</v>
      </c>
      <c r="C68" s="31" t="s">
        <v>101</v>
      </c>
      <c r="D68" s="32">
        <v>71</v>
      </c>
      <c r="E68" s="33">
        <v>7857</v>
      </c>
      <c r="F68" s="41" t="s">
        <v>15</v>
      </c>
      <c r="G68" s="33">
        <v>8000</v>
      </c>
      <c r="H68" s="1">
        <v>194341</v>
      </c>
      <c r="I68" s="1">
        <v>156757</v>
      </c>
      <c r="J68" s="1">
        <f>ROUND($Q$8*D68,0)-3</f>
        <v>719</v>
      </c>
      <c r="K68" s="1">
        <f t="shared" si="1"/>
        <v>351817</v>
      </c>
      <c r="L68" s="1">
        <f t="shared" si="2"/>
        <v>4955.1690140845067</v>
      </c>
      <c r="M68" s="5">
        <v>575.1</v>
      </c>
      <c r="N68" s="5">
        <v>1107.5999999999999</v>
      </c>
      <c r="O68" s="5">
        <v>1682.6999999999998</v>
      </c>
    </row>
    <row r="69" spans="1:15" x14ac:dyDescent="0.15">
      <c r="H69">
        <f>SUM(H7:H68)</f>
        <v>13185698</v>
      </c>
      <c r="I69">
        <f t="shared" ref="I69:K69" si="3">SUM(I7:I68)</f>
        <v>8790300</v>
      </c>
      <c r="J69">
        <f t="shared" si="3"/>
        <v>40469</v>
      </c>
      <c r="K69">
        <f t="shared" si="3"/>
        <v>22016467</v>
      </c>
    </row>
  </sheetData>
  <mergeCells count="2">
    <mergeCell ref="I3:I5"/>
    <mergeCell ref="J3:J5"/>
  </mergeCells>
  <pageMargins left="0.25" right="0.25" top="0.75" bottom="0.75" header="0.3" footer="0.3"/>
  <pageSetup paperSize="9" scale="79" fitToHeight="0" orientation="portrait" horizontalDpi="30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056AD3-6171-45CF-99EB-687D3505FE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nettihinnasto</vt:lpstr>
    </vt:vector>
  </TitlesOfParts>
  <Company>Asuntotuotantotoimisto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Närhi</dc:creator>
  <cp:lastModifiedBy>Lehtonen Anneli</cp:lastModifiedBy>
  <cp:lastPrinted>2024-03-26T13:11:37Z</cp:lastPrinted>
  <dcterms:created xsi:type="dcterms:W3CDTF">1998-03-13T14:51:53Z</dcterms:created>
  <dcterms:modified xsi:type="dcterms:W3CDTF">2024-11-25T12:31:42Z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2023-08-14T09:15:09Z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baa79e51-8d64-48fe-9396-58823d845684</vt:lpwstr>
  </property>
  <property fmtid="{D5CDD505-2E9C-101B-9397-08002B2CF9AE}" pid="8" name="MSIP_Label_f35e945f-875f-47b7-87fa-10b3524d17f5_ContentBits">
    <vt:lpwstr>0</vt:lpwstr>
  </property>
</Properties>
</file>